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72.22.101.100\sangyou\上下水道局\02_庶務係\15_照会・通知\R4照会\10_公営企業に係る経営比較分析表（R3年度決算）の分析等について\【経営比較分析表】2021_172049_46_1718\"/>
    </mc:Choice>
  </mc:AlternateContent>
  <xr:revisionPtr revIDLastSave="0" documentId="13_ncr:1_{1CC16B0D-0B9E-4865-8D33-EAFC9A585A25}" xr6:coauthVersionLast="47" xr6:coauthVersionMax="47" xr10:uidLastSave="{00000000-0000-0000-0000-000000000000}"/>
  <workbookProtection workbookAlgorithmName="SHA-512" workbookHashValue="CAjF0BG7t6NM1o3dfnfuYF2FxLrLRcrgJWEsp+XfTEnDCNe+0TlJ+jJBMHS7b1kNy84XWKWiVYOcQgz8EahHgg==" workbookSaltValue="M/AWprwdZOznR66ivJ5+/Q==" workbookSpinCount="100000" lockStructure="1"/>
  <bookViews>
    <workbookView xWindow="0" yWindow="0" windowWidth="28800" windowHeight="1560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W10"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<sst xmlns="http://schemas.openxmlformats.org/spreadsheetml/2006/main" count="253" uniqueCount="117">
  <si>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</si>
  <si>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</si>
  <si>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</si>
  <si>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</si>
  <si>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</si>
  <si>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</si>
  <si>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</si>
  <si>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</si>
  <si>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</si>
  <si>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</si>
  <si>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</si>
  <si>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</si>
  <si>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</si>
  <si>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</si>
  <si>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</si>
  <si>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</si>
  <si>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</si>
  <si>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</si>
  <si>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</si>
  <si>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</si>
  <si>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</si>
  <si>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</si>
  <si>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</si>
  <si>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</si>
  <si>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</si>
  <si>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</si>
  <si>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</si>
  <si>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</si>
  <si>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</si>
  <si>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</si>
  <si>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</si>
  <si>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</si>
  <si>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</si>
  <si>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</si>
  <si>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</si>
  <si>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</si>
  <si>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</si>
  <si>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</si>
  <si>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</si>
  <si>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</si>
  <si>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</si>
  <si>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</si>
  <si>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</si>
  <si>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</si>
  <si>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</si>
  <si>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</si>
  <si>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</si>
  <si>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</si>
  <si>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</si>
  <si>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</si>
  <si>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</si>
  <si>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</si>
  <si>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</si>
  <si>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</si>
  <si>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</si>
  <si>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</si>
  <si>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</si>
  <si>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</si>
  <si>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</si>
  <si>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</si>
  <si>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</si>
  <si>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</si>
  <si>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</si>
  <si>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</si>
  <si>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</si>
  <si>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</si>
  <si>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</si>
  <si>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</si>
  <si>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</si>
  <si>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</si>
  <si>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</si>
  <si>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</si>
  <si>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</si>
  <si>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</si>
  <si>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</si>
  <si>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</si>
  <si>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</si>
  <si>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</si>
  <si>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</si>
  <si>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</si>
  <si>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</si>
  <si>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</si>
  <si>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</si>
  <si>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</si>
  <si>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</si>
  <si>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</si>
  <si>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</si>
  <si>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</si>
  <si>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</si>
  <si>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</si>
  <si>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</si>
  <si>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</si>
  <si>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</si>
  <si>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</si>
  <si>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</si>
  <si>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</si>
  <si>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</si>
  <si>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</si>
  <si>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</si>
  <si>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</si>
  <si>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</si>
  <si>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</si>
  <si>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</si>
  <si>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</si>
  <si>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</si>
  <si>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</si>
  <si>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</si>
  <si>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</si>
  <si>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</si>
  <si>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</si>
  <si>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</si>
  <si>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</si>
  <si>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</si>
  <si>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</si>
  <si>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公共下水道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人口減少等により使用料収入の減少が見込まれる一方で、設備の老朽化による多額の更新費用が見込まれるなど、使用料の適正化による経営基盤の強化や広域化及び共同化の推進、ダウンサイジングやスペックダウンによる経営の効率化が急務となっている。
　このことから、令和4年度中に経営戦略を改定し、現在の経営状況及び将来推計を詳細に分析するとともに、令和5年度中には使用料の適正化に向けた検討(経営審議会の開催)を実施し、持続可能な事業運営に努めたい。</t>
    <rPh sb="1" eb="3">
      <t>ホンシ</t>
    </rPh>
    <rPh sb="3" eb="5">
      <t>コウキョウ</t>
    </rPh>
    <rPh sb="5" eb="8">
      <t>ゲスイドウ</t>
    </rPh>
    <rPh sb="8" eb="10">
      <t>ジギョウ</t>
    </rPh>
    <rPh sb="105" eb="107">
      <t>ジョウキョウ</t>
    </rPh>
    <rPh sb="116" eb="118">
      <t>コンゴ</t>
    </rPh>
    <rPh sb="171" eb="174">
      <t>シヨウリョウ</t>
    </rPh>
    <rPh sb="175" eb="178">
      <t>テキセイカ</t>
    </rPh>
    <rPh sb="181" eb="185">
      <t>ケイエイキバン</t>
    </rPh>
    <rPh sb="186" eb="188">
      <t>キョウカ</t>
    </rPh>
    <rPh sb="189" eb="192">
      <t>コウイキカ</t>
    </rPh>
    <rPh sb="192" eb="193">
      <t>オヨ</t>
    </rPh>
    <rPh sb="194" eb="197">
      <t>キョウドウカ</t>
    </rPh>
    <rPh sb="198" eb="200">
      <t>スイシン</t>
    </rPh>
    <rPh sb="220" eb="222">
      <t>ケイエイ</t>
    </rPh>
    <rPh sb="223" eb="226">
      <t>コウリツカ</t>
    </rPh>
    <rPh sb="227" eb="229">
      <t>キュウム</t>
    </rPh>
    <rPh sb="261" eb="263">
      <t>ゲンザイ</t>
    </rPh>
    <rPh sb="264" eb="266">
      <t>ケイエイ</t>
    </rPh>
    <rPh sb="266" eb="268">
      <t>ジョウキョウ</t>
    </rPh>
    <rPh sb="268" eb="269">
      <t>オヨ</t>
    </rPh>
    <rPh sb="270" eb="272">
      <t>ショウライ</t>
    </rPh>
    <rPh sb="272" eb="274">
      <t>スイケイ</t>
    </rPh>
    <rPh sb="309" eb="311">
      <t>ケイエイ</t>
    </rPh>
    <rPh sb="311" eb="314">
      <t>シンギカイ</t>
    </rPh>
    <rPh sb="315" eb="317">
      <t>カイサイ</t>
    </rPh>
    <rPh sb="328" eb="330">
      <t>ジギョウ</t>
    </rPh>
    <rPh sb="330" eb="332">
      <t>ウンエイ</t>
    </rPh>
    <phoneticPr fontId="4"/>
  </si>
  <si>
    <t>　供用開始から32年経過しているが、管渠については法定耐用年数に達するまでにまだ十分な期間があり、現時点で老朽化の問題はない。
　一方、電気機械設備については、法定耐用年数を経過したものが年々多くなってきており、今後は更新費用が増加していくことが見込まれる。令和2年度に策定したストックマネジメント計画に基づいて、経営状況を踏まえながら、計画的に更新していきたい。</t>
    <rPh sb="9" eb="10">
      <t>ネン</t>
    </rPh>
    <rPh sb="10" eb="12">
      <t>ケイカ</t>
    </rPh>
    <rPh sb="49" eb="52">
      <t>ゲンジテン</t>
    </rPh>
    <rPh sb="57" eb="59">
      <t>モンダイ</t>
    </rPh>
    <rPh sb="65" eb="67">
      <t>イッポウ</t>
    </rPh>
    <rPh sb="68" eb="70">
      <t>デンキ</t>
    </rPh>
    <rPh sb="70" eb="72">
      <t>キカイ</t>
    </rPh>
    <rPh sb="80" eb="82">
      <t>ホウテイ</t>
    </rPh>
    <rPh sb="94" eb="96">
      <t>ネンネン</t>
    </rPh>
    <rPh sb="123" eb="125">
      <t>ミコ</t>
    </rPh>
    <rPh sb="129" eb="131">
      <t>レイワ</t>
    </rPh>
    <rPh sb="132" eb="134">
      <t>ネンド</t>
    </rPh>
    <rPh sb="135" eb="137">
      <t>サクテイ</t>
    </rPh>
    <rPh sb="157" eb="159">
      <t>ケイエイ</t>
    </rPh>
    <rPh sb="159" eb="161">
      <t>ジョウキョウ</t>
    </rPh>
    <rPh sb="162" eb="163">
      <t>フ</t>
    </rPh>
    <rPh sb="169" eb="172">
      <t>ケイカクテキ</t>
    </rPh>
    <rPh sb="173" eb="175">
      <t>コウシン</t>
    </rPh>
    <phoneticPr fontId="4"/>
  </si>
  <si>
    <t>　①経常収支比率は、100%を上回っているものの、一般会計から基準外の繰入れを行っている状況であり、また依然として②累積欠損金比率も発生しているなど、非常に厳しい経営状況である。
　さらに、③流動比率は100%を大きく下回っており、1年以内で現金化できる資産で1年以内に支払わなければならない負債を賄えておらず、常に現金不足が課題となっている。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また、処理区域内人口が少なく使用料収入も少ない一方で、処理場を2つ有していることから、④企業債残高対事業規模比率は類似団体を大きく上回っている。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t>
    <rPh sb="52" eb="54">
      <t>イゼン</t>
    </rPh>
    <rPh sb="66" eb="68">
      <t>ハッセイ</t>
    </rPh>
    <rPh sb="181" eb="182">
      <t>ナイ</t>
    </rPh>
    <rPh sb="201" eb="204">
      <t>ショリジョウ</t>
    </rPh>
    <rPh sb="207" eb="208">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</si>
</sst>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7C-4CC1-94D4-7F87F68D67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0.1</c:v>
                </c:pt>
              </c:numCache>
            </c:numRef>
          </c:val>
          <c:smooth val="0"/>
          <c:extLst>
            <c:ext xmlns:c16="http://schemas.microsoft.com/office/drawing/2014/chart" uri="{C3380CC4-5D6E-409C-BE32-E72D297353CC}">
              <c16:uniqueId val="{00000001-CA7C-4CC1-94D4-7F87F68D67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40.64</c:v>
                </c:pt>
                <c:pt idx="2">
                  <c:v>39.54</c:v>
                </c:pt>
                <c:pt idx="3">
                  <c:v>41.47</c:v>
                </c:pt>
                <c:pt idx="4">
                  <c:v>39.630000000000003</c:v>
                </c:pt>
              </c:numCache>
            </c:numRef>
          </c:val>
          <c:extLst>
            <c:ext xmlns:c16="http://schemas.microsoft.com/office/drawing/2014/chart" uri="{C3380CC4-5D6E-409C-BE32-E72D297353CC}">
              <c16:uniqueId val="{00000000-5DA3-4B7C-B93D-ED9D988030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42.28</c:v>
                </c:pt>
              </c:numCache>
            </c:numRef>
          </c:val>
          <c:smooth val="0"/>
          <c:extLst>
            <c:ext xmlns:c16="http://schemas.microsoft.com/office/drawing/2014/chart" uri="{C3380CC4-5D6E-409C-BE32-E72D297353CC}">
              <c16:uniqueId val="{00000001-5DA3-4B7C-B93D-ED9D988030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79.62</c:v>
                </c:pt>
                <c:pt idx="2">
                  <c:v>80.59</c:v>
                </c:pt>
                <c:pt idx="3">
                  <c:v>81.040000000000006</c:v>
                </c:pt>
                <c:pt idx="4">
                  <c:v>84.35</c:v>
                </c:pt>
              </c:numCache>
            </c:numRef>
          </c:val>
          <c:extLst>
            <c:ext xmlns:c16="http://schemas.microsoft.com/office/drawing/2014/chart" uri="{C3380CC4-5D6E-409C-BE32-E72D297353CC}">
              <c16:uniqueId val="{00000000-1546-4E9F-8546-FCF3E8AA9E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84.34</c:v>
                </c:pt>
              </c:numCache>
            </c:numRef>
          </c:val>
          <c:smooth val="0"/>
          <c:extLst>
            <c:ext xmlns:c16="http://schemas.microsoft.com/office/drawing/2014/chart" uri="{C3380CC4-5D6E-409C-BE32-E72D297353CC}">
              <c16:uniqueId val="{00000001-1546-4E9F-8546-FCF3E8AA9E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102.48</c:v>
                </c:pt>
                <c:pt idx="2">
                  <c:v>107.22</c:v>
                </c:pt>
                <c:pt idx="3">
                  <c:v>109.74</c:v>
                </c:pt>
                <c:pt idx="4">
                  <c:v>119.27</c:v>
                </c:pt>
              </c:numCache>
            </c:numRef>
          </c:val>
          <c:extLst>
            <c:ext xmlns:c16="http://schemas.microsoft.com/office/drawing/2014/chart" uri="{C3380CC4-5D6E-409C-BE32-E72D297353CC}">
              <c16:uniqueId val="{00000000-F38F-4C16-B6BA-94BD5A378F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106.09</c:v>
                </c:pt>
              </c:numCache>
            </c:numRef>
          </c:val>
          <c:smooth val="0"/>
          <c:extLst>
            <c:ext xmlns:c16="http://schemas.microsoft.com/office/drawing/2014/chart" uri="{C3380CC4-5D6E-409C-BE32-E72D297353CC}">
              <c16:uniqueId val="{00000001-F38F-4C16-B6BA-94BD5A378F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3.94</c:v>
                </c:pt>
                <c:pt idx="2">
                  <c:v>7.89</c:v>
                </c:pt>
                <c:pt idx="3">
                  <c:v>11.34</c:v>
                </c:pt>
                <c:pt idx="4">
                  <c:v>14.43</c:v>
                </c:pt>
              </c:numCache>
            </c:numRef>
          </c:val>
          <c:extLst>
            <c:ext xmlns:c16="http://schemas.microsoft.com/office/drawing/2014/chart" uri="{C3380CC4-5D6E-409C-BE32-E72D297353CC}">
              <c16:uniqueId val="{00000000-B521-4706-A568-4D23F56AF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22.79</c:v>
                </c:pt>
              </c:numCache>
            </c:numRef>
          </c:val>
          <c:smooth val="0"/>
          <c:extLst>
            <c:ext xmlns:c16="http://schemas.microsoft.com/office/drawing/2014/chart" uri="{C3380CC4-5D6E-409C-BE32-E72D297353CC}">
              <c16:uniqueId val="{00000001-B521-4706-A568-4D23F56AF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C5-4066-92D7-A26CB50E4F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c:v>0.01</c:v>
                </c:pt>
              </c:numCache>
            </c:numRef>
          </c:val>
          <c:smooth val="0"/>
          <c:extLst>
            <c:ext xmlns:c16="http://schemas.microsoft.com/office/drawing/2014/chart" uri="{C3380CC4-5D6E-409C-BE32-E72D297353CC}">
              <c16:uniqueId val="{00000001-62C5-4066-92D7-A26CB50E4F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283.5</c:v>
                </c:pt>
                <c:pt idx="2">
                  <c:v>229.29</c:v>
                </c:pt>
                <c:pt idx="3">
                  <c:v>158.88999999999999</c:v>
                </c:pt>
                <c:pt idx="4">
                  <c:v>44.19</c:v>
                </c:pt>
              </c:numCache>
            </c:numRef>
          </c:val>
          <c:extLst>
            <c:ext xmlns:c16="http://schemas.microsoft.com/office/drawing/2014/chart" uri="{C3380CC4-5D6E-409C-BE32-E72D297353CC}">
              <c16:uniqueId val="{00000000-29E8-47AE-865F-722412C662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69.42</c:v>
                </c:pt>
              </c:numCache>
            </c:numRef>
          </c:val>
          <c:smooth val="0"/>
          <c:extLst>
            <c:ext xmlns:c16="http://schemas.microsoft.com/office/drawing/2014/chart" uri="{C3380CC4-5D6E-409C-BE32-E72D297353CC}">
              <c16:uniqueId val="{00000001-29E8-47AE-865F-722412C662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11.59</c:v>
                </c:pt>
                <c:pt idx="2">
                  <c:v>22.27</c:v>
                </c:pt>
                <c:pt idx="3">
                  <c:v>16.57</c:v>
                </c:pt>
                <c:pt idx="4">
                  <c:v>11.63</c:v>
                </c:pt>
              </c:numCache>
            </c:numRef>
          </c:val>
          <c:extLst>
            <c:ext xmlns:c16="http://schemas.microsoft.com/office/drawing/2014/chart" uri="{C3380CC4-5D6E-409C-BE32-E72D297353CC}">
              <c16:uniqueId val="{00000000-6D15-40CD-BEFA-94FE192C85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43.07</c:v>
                </c:pt>
              </c:numCache>
            </c:numRef>
          </c:val>
          <c:smooth val="0"/>
          <c:extLst>
            <c:ext xmlns:c16="http://schemas.microsoft.com/office/drawing/2014/chart" uri="{C3380CC4-5D6E-409C-BE32-E72D297353CC}">
              <c16:uniqueId val="{00000001-6D15-40CD-BEFA-94FE192C85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6080.45</c:v>
                </c:pt>
                <c:pt idx="2">
                  <c:v>5968.81</c:v>
                </c:pt>
                <c:pt idx="3">
                  <c:v>5672.21</c:v>
                </c:pt>
                <c:pt idx="4">
                  <c:v>5522.18</c:v>
                </c:pt>
              </c:numCache>
            </c:numRef>
          </c:val>
          <c:extLst>
            <c:ext xmlns:c16="http://schemas.microsoft.com/office/drawing/2014/chart" uri="{C3380CC4-5D6E-409C-BE32-E72D297353CC}">
              <c16:uniqueId val="{00000000-76B7-4F07-90DC-D76F7490E2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1163.75</c:v>
                </c:pt>
              </c:numCache>
            </c:numRef>
          </c:val>
          <c:smooth val="0"/>
          <c:extLst>
            <c:ext xmlns:c16="http://schemas.microsoft.com/office/drawing/2014/chart" uri="{C3380CC4-5D6E-409C-BE32-E72D297353CC}">
              <c16:uniqueId val="{00000001-76B7-4F07-90DC-D76F7490E2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29.92</c:v>
                </c:pt>
                <c:pt idx="2">
                  <c:v>28.41</c:v>
                </c:pt>
                <c:pt idx="3">
                  <c:v>28.91</c:v>
                </c:pt>
                <c:pt idx="4">
                  <c:v>87.08</c:v>
                </c:pt>
              </c:numCache>
            </c:numRef>
          </c:val>
          <c:extLst>
            <c:ext xmlns:c16="http://schemas.microsoft.com/office/drawing/2014/chart" uri="{C3380CC4-5D6E-409C-BE32-E72D297353CC}">
              <c16:uniqueId val="{00000000-DBAE-4E14-8DEA-77E8D81BBC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BAE-4E14-8DEA-77E8D81BBC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597.66</c:v>
                </c:pt>
                <c:pt idx="2">
                  <c:v>627.76</c:v>
                </c:pt>
                <c:pt idx="3">
                  <c:v>621.38</c:v>
                </c:pt>
                <c:pt idx="4">
                  <c:v>207.96</c:v>
                </c:pt>
              </c:numCache>
            </c:numRef>
          </c:val>
          <c:extLst>
            <c:ext xmlns:c16="http://schemas.microsoft.com/office/drawing/2014/chart" uri="{C3380CC4-5D6E-409C-BE32-E72D297353CC}">
              <c16:uniqueId val="{00000000-4ABE-4755-BE66-3544F5C26D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228.64</c:v>
                </c:pt>
              </c:numCache>
            </c:numRef>
          </c:val>
          <c:smooth val="0"/>
          <c:extLst>
            <c:ext xmlns:c16="http://schemas.microsoft.com/office/drawing/2014/chart" uri="{C3380CC4-5D6E-409C-BE32-E72D297353CC}">
              <c16:uniqueId val="{00000001-4ABE-4755-BE66-3544F5C26D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輪島市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24904</v>
      </c>
      <c r="AM8" s="45"/>
      <c r="AN8" s="45"/>
      <c r="AO8" s="45"/>
      <c r="AP8" s="45"/>
      <c r="AQ8" s="45"/>
      <c r="AR8" s="45"/>
      <c r="AS8" s="45"/>
      <c r="AT8" s="46">
        <f>データ!T6</f>
        <v>426.32</v>
      </c>
      <c r="AU8" s="46"/>
      <c r="AV8" s="46"/>
      <c r="AW8" s="46"/>
      <c r="AX8" s="46"/>
      <c r="AY8" s="46"/>
      <c r="AZ8" s="46"/>
      <c r="BA8" s="46"/>
      <c r="BB8" s="46">
        <f>データ!U6</f>
        <v>58.42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50.86</v>
      </c>
      <c r="J10" s="46"/>
      <c r="K10" s="46"/>
      <c r="L10" s="46"/>
      <c r="M10" s="46"/>
      <c r="N10" s="46"/>
      <c r="O10" s="46"/>
      <c r="P10" s="46">
        <f>データ!P6</f>
        <v>12.24</v>
      </c>
      <c r="Q10" s="46"/>
      <c r="R10" s="46"/>
      <c r="S10" s="46"/>
      <c r="T10" s="46"/>
      <c r="U10" s="46"/>
      <c r="V10" s="46"/>
      <c r="W10" s="46">
        <f>データ!Q6</f>
        <v>88.06</v>
      </c>
      <c r="X10" s="46"/>
      <c r="Y10" s="46"/>
      <c r="Z10" s="46"/>
      <c r="AA10" s="46"/>
      <c r="AB10" s="46"/>
      <c r="AC10" s="46"/>
      <c r="AD10" s="45">
        <f>データ!R6</f>
        <v>3450</v>
      </c>
      <c r="AE10" s="45"/>
      <c r="AF10" s="45"/>
      <c r="AG10" s="45"/>
      <c r="AH10" s="45"/>
      <c r="AI10" s="45"/>
      <c r="AJ10" s="45"/>
      <c r="AK10" s="2"/>
      <c r="AL10" s="45">
        <f>データ!V6</f>
        <v>2991</v>
      </c>
      <c r="AM10" s="45"/>
      <c r="AN10" s="45"/>
      <c r="AO10" s="45"/>
      <c r="AP10" s="45"/>
      <c r="AQ10" s="45"/>
      <c r="AR10" s="45"/>
      <c r="AS10" s="45"/>
      <c r="AT10" s="46">
        <f>データ!W6</f>
        <v>1.78</v>
      </c>
      <c r="AU10" s="46"/>
      <c r="AV10" s="46"/>
      <c r="AW10" s="46"/>
      <c r="AX10" s="46"/>
      <c r="AY10" s="46"/>
      <c r="AZ10" s="46"/>
      <c r="BA10" s="46"/>
      <c r="BB10" s="46">
        <f>データ!X6</f>
        <v>1680.34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52zQqh5z4hJKZmFo/1Aix9H5IEoCEU6Fnr6C8GUGBpp1xDBM3QXUxSjY+ODMYWj4FBJQ2e0l9oDmPRjRNFzfA==" saltValue="h6WnFwH0RQxiDVX4R73z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172049</v>
      </c>
      <c r="D6" s="19">
        <f t="shared" si="3"/>
        <v>46</v>
      </c>
      <c r="E6" s="19">
        <f t="shared" si="3"/>
        <v>17</v>
      </c>
      <c r="F6" s="19">
        <f t="shared" si="3"/>
        <v>4</v>
      </c>
      <c r="G6" s="19">
        <f t="shared" si="3"/>
        <v>0</v>
      </c>
      <c r="H6" s="19" t="str">
        <f t="shared" si="3"/>
        <v>石川県　輪島市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50.86</v>
      </c>
      <c r="P6" s="20">
        <f t="shared" si="3"/>
        <v>12.24</v>
      </c>
      <c r="Q6" s="20">
        <f t="shared" si="3"/>
        <v>88.06</v>
      </c>
      <c r="R6" s="20">
        <f t="shared" si="3"/>
        <v>3450</v>
      </c>
      <c r="S6" s="20">
        <f t="shared" si="3"/>
        <v>24904</v>
      </c>
      <c r="T6" s="20">
        <f t="shared" si="3"/>
        <v>426.32</v>
      </c>
      <c r="U6" s="20">
        <f t="shared" si="3"/>
        <v>58.42</v>
      </c>
      <c r="V6" s="20">
        <f t="shared" si="3"/>
        <v>2991</v>
      </c>
      <c r="W6" s="20">
        <f t="shared" si="3"/>
        <v>1.78</v>
      </c>
      <c r="X6" s="20">
        <f t="shared" si="3"/>
        <v>1680.34</v>
      </c>
      <c r="Y6" s="21" t="str">
        <f>IF(Y7="",NA(),Y7)</f>
        <v>-</v>
      </c>
      <c r="Z6" s="21">
        <f t="shared" ref="Z6:AH6" si="4">IF(Z7="",NA(),Z7)</f>
        <v>102.48</v>
      </c>
      <c r="AA6" s="21">
        <f t="shared" si="4"/>
        <v>107.22</v>
      </c>
      <c r="AB6" s="21">
        <f t="shared" si="4"/>
        <v>109.74</v>
      </c>
      <c r="AC6" s="21">
        <f t="shared" si="4"/>
        <v>119.27</v>
      </c>
      <c r="AD6" s="21" t="str">
        <f t="shared" si="4"/>
        <v>-</v>
      </c>
      <c r="AE6" s="21">
        <f t="shared" si="4"/>
        <v>101.72</v>
      </c>
      <c r="AF6" s="21">
        <f t="shared" si="4"/>
        <v>102.73</v>
      </c>
      <c r="AG6" s="21">
        <f t="shared" si="4"/>
        <v>105.78</v>
      </c>
      <c r="AH6" s="21">
        <f t="shared" si="4"/>
        <v>106.09</v>
      </c>
      <c r="AI6" s="20" t="str">
        <f>IF(AI7="","",IF(AI7="-","【-】","【"&amp;SUBSTITUTE(TEXT(AI7,"#,##0.00"),"-","△")&amp;"】"))</f>
        <v>【105.35】</v>
      </c>
      <c r="AJ6" s="21" t="str">
        <f>IF(AJ7="",NA(),AJ7)</f>
        <v>-</v>
      </c>
      <c r="AK6" s="21">
        <f t="shared" ref="AK6:AS6" si="5">IF(AK7="",NA(),AK7)</f>
        <v>283.5</v>
      </c>
      <c r="AL6" s="21">
        <f t="shared" si="5"/>
        <v>229.29</v>
      </c>
      <c r="AM6" s="21">
        <f t="shared" si="5"/>
        <v>158.88999999999999</v>
      </c>
      <c r="AN6" s="21">
        <f t="shared" si="5"/>
        <v>44.19</v>
      </c>
      <c r="AO6" s="21" t="str">
        <f t="shared" si="5"/>
        <v>-</v>
      </c>
      <c r="AP6" s="21">
        <f t="shared" si="5"/>
        <v>112.88</v>
      </c>
      <c r="AQ6" s="21">
        <f t="shared" si="5"/>
        <v>94.97</v>
      </c>
      <c r="AR6" s="21">
        <f t="shared" si="5"/>
        <v>63.96</v>
      </c>
      <c r="AS6" s="21">
        <f t="shared" si="5"/>
        <v>69.42</v>
      </c>
      <c r="AT6" s="20" t="str">
        <f>IF(AT7="","",IF(AT7="-","【-】","【"&amp;SUBSTITUTE(TEXT(AT7,"#,##0.00"),"-","△")&amp;"】"))</f>
        <v>【63.89】</v>
      </c>
      <c r="AU6" s="21" t="str">
        <f>IF(AU7="",NA(),AU7)</f>
        <v>-</v>
      </c>
      <c r="AV6" s="21">
        <f t="shared" ref="AV6:BD6" si="6">IF(AV7="",NA(),AV7)</f>
        <v>11.59</v>
      </c>
      <c r="AW6" s="21">
        <f t="shared" si="6"/>
        <v>22.27</v>
      </c>
      <c r="AX6" s="21">
        <f t="shared" si="6"/>
        <v>16.57</v>
      </c>
      <c r="AY6" s="21">
        <f t="shared" si="6"/>
        <v>11.63</v>
      </c>
      <c r="AZ6" s="21" t="str">
        <f t="shared" si="6"/>
        <v>-</v>
      </c>
      <c r="BA6" s="21">
        <f t="shared" si="6"/>
        <v>49.18</v>
      </c>
      <c r="BB6" s="21">
        <f t="shared" si="6"/>
        <v>47.72</v>
      </c>
      <c r="BC6" s="21">
        <f t="shared" si="6"/>
        <v>44.24</v>
      </c>
      <c r="BD6" s="21">
        <f t="shared" si="6"/>
        <v>43.07</v>
      </c>
      <c r="BE6" s="20" t="str">
        <f>IF(BE7="","",IF(BE7="-","【-】","【"&amp;SUBSTITUTE(TEXT(BE7,"#,##0.00"),"-","△")&amp;"】"))</f>
        <v>【44.07】</v>
      </c>
      <c r="BF6" s="21" t="str">
        <f>IF(BF7="",NA(),BF7)</f>
        <v>-</v>
      </c>
      <c r="BG6" s="21">
        <f t="shared" ref="BG6:BO6" si="7">IF(BG7="",NA(),BG7)</f>
        <v>6080.45</v>
      </c>
      <c r="BH6" s="21">
        <f t="shared" si="7"/>
        <v>5968.81</v>
      </c>
      <c r="BI6" s="21">
        <f t="shared" si="7"/>
        <v>5672.21</v>
      </c>
      <c r="BJ6" s="21">
        <f t="shared" si="7"/>
        <v>5522.18</v>
      </c>
      <c r="BK6" s="21" t="str">
        <f t="shared" si="7"/>
        <v>-</v>
      </c>
      <c r="BL6" s="21">
        <f t="shared" si="7"/>
        <v>1194.1500000000001</v>
      </c>
      <c r="BM6" s="21">
        <f t="shared" si="7"/>
        <v>1206.79</v>
      </c>
      <c r="BN6" s="21">
        <f t="shared" si="7"/>
        <v>1258.43</v>
      </c>
      <c r="BO6" s="21">
        <f t="shared" si="7"/>
        <v>1163.75</v>
      </c>
      <c r="BP6" s="20" t="str">
        <f>IF(BP7="","",IF(BP7="-","【-】","【"&amp;SUBSTITUTE(TEXT(BP7,"#,##0.00"),"-","△")&amp;"】"))</f>
        <v>【1,201.79】</v>
      </c>
      <c r="BQ6" s="21" t="str">
        <f>IF(BQ7="",NA(),BQ7)</f>
        <v>-</v>
      </c>
      <c r="BR6" s="21">
        <f t="shared" ref="BR6:BZ6" si="8">IF(BR7="",NA(),BR7)</f>
        <v>29.92</v>
      </c>
      <c r="BS6" s="21">
        <f t="shared" si="8"/>
        <v>28.41</v>
      </c>
      <c r="BT6" s="21">
        <f t="shared" si="8"/>
        <v>28.91</v>
      </c>
      <c r="BU6" s="21">
        <f t="shared" si="8"/>
        <v>87.08</v>
      </c>
      <c r="BV6" s="21" t="str">
        <f t="shared" si="8"/>
        <v>-</v>
      </c>
      <c r="BW6" s="21">
        <f t="shared" si="8"/>
        <v>72.260000000000005</v>
      </c>
      <c r="BX6" s="21">
        <f t="shared" si="8"/>
        <v>71.84</v>
      </c>
      <c r="BY6" s="21">
        <f t="shared" si="8"/>
        <v>73.36</v>
      </c>
      <c r="BZ6" s="21">
        <f t="shared" si="8"/>
        <v>72.599999999999994</v>
      </c>
      <c r="CA6" s="20" t="str">
        <f>IF(CA7="","",IF(CA7="-","【-】","【"&amp;SUBSTITUTE(TEXT(CA7,"#,##0.00"),"-","△")&amp;"】"))</f>
        <v>【75.31】</v>
      </c>
      <c r="CB6" s="21" t="str">
        <f>IF(CB7="",NA(),CB7)</f>
        <v>-</v>
      </c>
      <c r="CC6" s="21">
        <f t="shared" ref="CC6:CK6" si="9">IF(CC7="",NA(),CC7)</f>
        <v>597.66</v>
      </c>
      <c r="CD6" s="21">
        <f t="shared" si="9"/>
        <v>627.76</v>
      </c>
      <c r="CE6" s="21">
        <f t="shared" si="9"/>
        <v>621.38</v>
      </c>
      <c r="CF6" s="21">
        <f t="shared" si="9"/>
        <v>207.96</v>
      </c>
      <c r="CG6" s="21" t="str">
        <f t="shared" si="9"/>
        <v>-</v>
      </c>
      <c r="CH6" s="21">
        <f t="shared" si="9"/>
        <v>230.02</v>
      </c>
      <c r="CI6" s="21">
        <f t="shared" si="9"/>
        <v>228.47</v>
      </c>
      <c r="CJ6" s="21">
        <f t="shared" si="9"/>
        <v>224.88</v>
      </c>
      <c r="CK6" s="21">
        <f t="shared" si="9"/>
        <v>228.64</v>
      </c>
      <c r="CL6" s="20" t="str">
        <f>IF(CL7="","",IF(CL7="-","【-】","【"&amp;SUBSTITUTE(TEXT(CL7,"#,##0.00"),"-","△")&amp;"】"))</f>
        <v>【216.39】</v>
      </c>
      <c r="CM6" s="21" t="str">
        <f>IF(CM7="",NA(),CM7)</f>
        <v>-</v>
      </c>
      <c r="CN6" s="21">
        <f t="shared" ref="CN6:CV6" si="10">IF(CN7="",NA(),CN7)</f>
        <v>40.64</v>
      </c>
      <c r="CO6" s="21">
        <f t="shared" si="10"/>
        <v>39.54</v>
      </c>
      <c r="CP6" s="21">
        <f t="shared" si="10"/>
        <v>41.47</v>
      </c>
      <c r="CQ6" s="21">
        <f t="shared" si="10"/>
        <v>39.630000000000003</v>
      </c>
      <c r="CR6" s="21" t="str">
        <f t="shared" si="10"/>
        <v>-</v>
      </c>
      <c r="CS6" s="21">
        <f t="shared" si="10"/>
        <v>42.56</v>
      </c>
      <c r="CT6" s="21">
        <f t="shared" si="10"/>
        <v>42.47</v>
      </c>
      <c r="CU6" s="21">
        <f t="shared" si="10"/>
        <v>42.4</v>
      </c>
      <c r="CV6" s="21">
        <f t="shared" si="10"/>
        <v>42.28</v>
      </c>
      <c r="CW6" s="20" t="str">
        <f>IF(CW7="","",IF(CW7="-","【-】","【"&amp;SUBSTITUTE(TEXT(CW7,"#,##0.00"),"-","△")&amp;"】"))</f>
        <v>【42.57】</v>
      </c>
      <c r="CX6" s="21" t="str">
        <f>IF(CX7="",NA(),CX7)</f>
        <v>-</v>
      </c>
      <c r="CY6" s="21">
        <f t="shared" ref="CY6:DG6" si="11">IF(CY7="",NA(),CY7)</f>
        <v>79.62</v>
      </c>
      <c r="CZ6" s="21">
        <f t="shared" si="11"/>
        <v>80.59</v>
      </c>
      <c r="DA6" s="21">
        <f t="shared" si="11"/>
        <v>81.040000000000006</v>
      </c>
      <c r="DB6" s="21">
        <f t="shared" si="11"/>
        <v>84.35</v>
      </c>
      <c r="DC6" s="21" t="str">
        <f t="shared" si="11"/>
        <v>-</v>
      </c>
      <c r="DD6" s="21">
        <f t="shared" si="11"/>
        <v>83.32</v>
      </c>
      <c r="DE6" s="21">
        <f t="shared" si="11"/>
        <v>83.75</v>
      </c>
      <c r="DF6" s="21">
        <f t="shared" si="11"/>
        <v>84.19</v>
      </c>
      <c r="DG6" s="21">
        <f t="shared" si="11"/>
        <v>84.34</v>
      </c>
      <c r="DH6" s="20" t="str">
        <f>IF(DH7="","",IF(DH7="-","【-】","【"&amp;SUBSTITUTE(TEXT(DH7,"#,##0.00"),"-","△")&amp;"】"))</f>
        <v>【85.24】</v>
      </c>
      <c r="DI6" s="21" t="str">
        <f>IF(DI7="",NA(),DI7)</f>
        <v>-</v>
      </c>
      <c r="DJ6" s="21">
        <f t="shared" ref="DJ6:DR6" si="12">IF(DJ7="",NA(),DJ7)</f>
        <v>3.94</v>
      </c>
      <c r="DK6" s="21">
        <f t="shared" si="12"/>
        <v>7.89</v>
      </c>
      <c r="DL6" s="21">
        <f t="shared" si="12"/>
        <v>11.34</v>
      </c>
      <c r="DM6" s="21">
        <f t="shared" si="12"/>
        <v>14.43</v>
      </c>
      <c r="DN6" s="21" t="str">
        <f t="shared" si="12"/>
        <v>-</v>
      </c>
      <c r="DO6" s="21">
        <f t="shared" si="12"/>
        <v>24.68</v>
      </c>
      <c r="DP6" s="21">
        <f t="shared" si="12"/>
        <v>24.68</v>
      </c>
      <c r="DQ6" s="21">
        <f t="shared" si="12"/>
        <v>21.36</v>
      </c>
      <c r="DR6" s="21">
        <f t="shared" si="12"/>
        <v>22.79</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1">
        <f t="shared" si="13"/>
        <v>0.01</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172049</v>
      </c>
      <c r="D7" s="23">
        <v>46</v>
      </c>
      <c r="E7" s="23">
        <v>17</v>
      </c>
      <c r="F7" s="23">
        <v>4</v>
      </c>
      <c r="G7" s="23">
        <v>0</v>
      </c>
      <c r="H7" s="23" t="s">
        <v>95</v>
      </c>
      <c r="I7" s="23" t="s">
        <v>96</v>
      </c>
      <c r="J7" s="23" t="s">
        <v>97</v>
      </c>
      <c r="K7" s="23" t="s">
        <v>98</v>
      </c>
      <c r="L7" s="23" t="s">
        <v>99</v>
      </c>
      <c r="M7" s="23" t="s">
        <v>100</v>
      </c>
      <c r="N7" s="24" t="s">
        <v>101</v>
      </c>
      <c r="O7" s="24">
        <v>50.86</v>
      </c>
      <c r="P7" s="24">
        <v>12.24</v>
      </c>
      <c r="Q7" s="24">
        <v>88.06</v>
      </c>
      <c r="R7" s="24">
        <v>3450</v>
      </c>
      <c r="S7" s="24">
        <v>24904</v>
      </c>
      <c r="T7" s="24">
        <v>426.32</v>
      </c>
      <c r="U7" s="24">
        <v>58.42</v>
      </c>
      <c r="V7" s="24">
        <v>2991</v>
      </c>
      <c r="W7" s="24">
        <v>1.78</v>
      </c>
      <c r="X7" s="24">
        <v>1680.34</v>
      </c>
      <c r="Y7" s="24" t="s">
        <v>101</v>
      </c>
      <c r="Z7" s="24">
        <v>102.48</v>
      </c>
      <c r="AA7" s="24">
        <v>107.22</v>
      </c>
      <c r="AB7" s="24">
        <v>109.74</v>
      </c>
      <c r="AC7" s="24">
        <v>119.27</v>
      </c>
      <c r="AD7" s="24" t="s">
        <v>101</v>
      </c>
      <c r="AE7" s="24">
        <v>101.72</v>
      </c>
      <c r="AF7" s="24">
        <v>102.73</v>
      </c>
      <c r="AG7" s="24">
        <v>105.78</v>
      </c>
      <c r="AH7" s="24">
        <v>106.09</v>
      </c>
      <c r="AI7" s="24">
        <v>105.35</v>
      </c>
      <c r="AJ7" s="24" t="s">
        <v>101</v>
      </c>
      <c r="AK7" s="24">
        <v>283.5</v>
      </c>
      <c r="AL7" s="24">
        <v>229.29</v>
      </c>
      <c r="AM7" s="24">
        <v>158.88999999999999</v>
      </c>
      <c r="AN7" s="24">
        <v>44.19</v>
      </c>
      <c r="AO7" s="24" t="s">
        <v>101</v>
      </c>
      <c r="AP7" s="24">
        <v>112.88</v>
      </c>
      <c r="AQ7" s="24">
        <v>94.97</v>
      </c>
      <c r="AR7" s="24">
        <v>63.96</v>
      </c>
      <c r="AS7" s="24">
        <v>69.42</v>
      </c>
      <c r="AT7" s="24">
        <v>63.89</v>
      </c>
      <c r="AU7" s="24" t="s">
        <v>101</v>
      </c>
      <c r="AV7" s="24">
        <v>11.59</v>
      </c>
      <c r="AW7" s="24">
        <v>22.27</v>
      </c>
      <c r="AX7" s="24">
        <v>16.57</v>
      </c>
      <c r="AY7" s="24">
        <v>11.63</v>
      </c>
      <c r="AZ7" s="24" t="s">
        <v>101</v>
      </c>
      <c r="BA7" s="24">
        <v>49.18</v>
      </c>
      <c r="BB7" s="24">
        <v>47.72</v>
      </c>
      <c r="BC7" s="24">
        <v>44.24</v>
      </c>
      <c r="BD7" s="24">
        <v>43.07</v>
      </c>
      <c r="BE7" s="24">
        <v>44.07</v>
      </c>
      <c r="BF7" s="24" t="s">
        <v>101</v>
      </c>
      <c r="BG7" s="24">
        <v>6080.45</v>
      </c>
      <c r="BH7" s="24">
        <v>5968.81</v>
      </c>
      <c r="BI7" s="24">
        <v>5672.21</v>
      </c>
      <c r="BJ7" s="24">
        <v>5522.18</v>
      </c>
      <c r="BK7" s="24" t="s">
        <v>101</v>
      </c>
      <c r="BL7" s="24">
        <v>1194.1500000000001</v>
      </c>
      <c r="BM7" s="24">
        <v>1206.79</v>
      </c>
      <c r="BN7" s="24">
        <v>1258.43</v>
      </c>
      <c r="BO7" s="24">
        <v>1163.75</v>
      </c>
      <c r="BP7" s="24">
        <v>1201.79</v>
      </c>
      <c r="BQ7" s="24" t="s">
        <v>101</v>
      </c>
      <c r="BR7" s="24">
        <v>29.92</v>
      </c>
      <c r="BS7" s="24">
        <v>28.41</v>
      </c>
      <c r="BT7" s="24">
        <v>28.91</v>
      </c>
      <c r="BU7" s="24">
        <v>87.08</v>
      </c>
      <c r="BV7" s="24" t="s">
        <v>101</v>
      </c>
      <c r="BW7" s="24">
        <v>72.260000000000005</v>
      </c>
      <c r="BX7" s="24">
        <v>71.84</v>
      </c>
      <c r="BY7" s="24">
        <v>73.36</v>
      </c>
      <c r="BZ7" s="24">
        <v>72.599999999999994</v>
      </c>
      <c r="CA7" s="24">
        <v>75.31</v>
      </c>
      <c r="CB7" s="24" t="s">
        <v>101</v>
      </c>
      <c r="CC7" s="24">
        <v>597.66</v>
      </c>
      <c r="CD7" s="24">
        <v>627.76</v>
      </c>
      <c r="CE7" s="24">
        <v>621.38</v>
      </c>
      <c r="CF7" s="24">
        <v>207.96</v>
      </c>
      <c r="CG7" s="24" t="s">
        <v>101</v>
      </c>
      <c r="CH7" s="24">
        <v>230.02</v>
      </c>
      <c r="CI7" s="24">
        <v>228.47</v>
      </c>
      <c r="CJ7" s="24">
        <v>224.88</v>
      </c>
      <c r="CK7" s="24">
        <v>228.64</v>
      </c>
      <c r="CL7" s="24">
        <v>216.39</v>
      </c>
      <c r="CM7" s="24" t="s">
        <v>101</v>
      </c>
      <c r="CN7" s="24">
        <v>40.64</v>
      </c>
      <c r="CO7" s="24">
        <v>39.54</v>
      </c>
      <c r="CP7" s="24">
        <v>41.47</v>
      </c>
      <c r="CQ7" s="24">
        <v>39.630000000000003</v>
      </c>
      <c r="CR7" s="24" t="s">
        <v>101</v>
      </c>
      <c r="CS7" s="24">
        <v>42.56</v>
      </c>
      <c r="CT7" s="24">
        <v>42.47</v>
      </c>
      <c r="CU7" s="24">
        <v>42.4</v>
      </c>
      <c r="CV7" s="24">
        <v>42.28</v>
      </c>
      <c r="CW7" s="24">
        <v>42.57</v>
      </c>
      <c r="CX7" s="24" t="s">
        <v>101</v>
      </c>
      <c r="CY7" s="24">
        <v>79.62</v>
      </c>
      <c r="CZ7" s="24">
        <v>80.59</v>
      </c>
      <c r="DA7" s="24">
        <v>81.040000000000006</v>
      </c>
      <c r="DB7" s="24">
        <v>84.35</v>
      </c>
      <c r="DC7" s="24" t="s">
        <v>101</v>
      </c>
      <c r="DD7" s="24">
        <v>83.32</v>
      </c>
      <c r="DE7" s="24">
        <v>83.75</v>
      </c>
      <c r="DF7" s="24">
        <v>84.19</v>
      </c>
      <c r="DG7" s="24">
        <v>84.34</v>
      </c>
      <c r="DH7" s="24">
        <v>85.24</v>
      </c>
      <c r="DI7" s="24" t="s">
        <v>101</v>
      </c>
      <c r="DJ7" s="24">
        <v>3.94</v>
      </c>
      <c r="DK7" s="24">
        <v>7.89</v>
      </c>
      <c r="DL7" s="24">
        <v>11.34</v>
      </c>
      <c r="DM7" s="24">
        <v>14.43</v>
      </c>
      <c r="DN7" s="24" t="s">
        <v>101</v>
      </c>
      <c r="DO7" s="24">
        <v>24.68</v>
      </c>
      <c r="DP7" s="24">
        <v>24.68</v>
      </c>
      <c r="DQ7" s="24">
        <v>21.36</v>
      </c>
      <c r="DR7" s="24">
        <v>22.79</v>
      </c>
      <c r="DS7" s="24">
        <v>25.87</v>
      </c>
      <c r="DT7" s="24" t="s">
        <v>101</v>
      </c>
      <c r="DU7" s="24">
        <v>0</v>
      </c>
      <c r="DV7" s="24">
        <v>0</v>
      </c>
      <c r="DW7" s="24">
        <v>0</v>
      </c>
      <c r="DX7" s="24">
        <v>0</v>
      </c>
      <c r="DY7" s="24" t="s">
        <v>101</v>
      </c>
      <c r="DZ7" s="24">
        <v>0.01</v>
      </c>
      <c r="EA7" s="24">
        <v>8.6199999999999992</v>
      </c>
      <c r="EB7" s="24">
        <v>0.01</v>
      </c>
      <c r="EC7" s="24">
        <v>0.01</v>
      </c>
      <c r="ED7" s="24">
        <v>0.01</v>
      </c>
      <c r="EE7" s="24" t="s">
        <v>101</v>
      </c>
      <c r="EF7" s="24">
        <v>0</v>
      </c>
      <c r="EG7" s="24">
        <v>0</v>
      </c>
      <c r="EH7" s="24">
        <v>0</v>
      </c>
      <c r="EI7" s="24">
        <v>0</v>
      </c>
      <c r="EJ7" s="24" t="s">
        <v>101</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18-168</cp:lastModifiedBy>
  <cp:lastPrinted>2023-01-23T13:12:38Z</cp:lastPrinted>
  <dcterms:created xsi:type="dcterms:W3CDTF">2023-01-12T23:38:43Z</dcterms:created>
  <dcterms:modified xsi:type="dcterms:W3CDTF">2023-01-23T23:49:12Z</dcterms:modified>
  <cp:category/>
</cp:coreProperties>
</file>