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1.1.58\共有フォルダ\医事\電カル文書\50薬剤部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Area" localSheetId="0">Sheet1!$A$1:$Q$43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" i="1" l="1"/>
  <c r="N6" i="1"/>
  <c r="AE9" i="1" l="1"/>
  <c r="AA10" i="1" l="1"/>
  <c r="G21" i="1"/>
  <c r="AC9" i="1"/>
  <c r="AA9" i="1"/>
  <c r="AE10" i="1" l="1"/>
  <c r="M22" i="1" s="1"/>
  <c r="AG9" i="1"/>
  <c r="M21" i="1" s="1"/>
  <c r="C14" i="1" l="1"/>
</calcChain>
</file>

<file path=xl/sharedStrings.xml><?xml version="1.0" encoding="utf-8"?>
<sst xmlns="http://schemas.openxmlformats.org/spreadsheetml/2006/main" count="132" uniqueCount="128">
  <si>
    <t>ID</t>
    <phoneticPr fontId="1"/>
  </si>
  <si>
    <t>氏名</t>
    <rPh sb="0" eb="2">
      <t>シメイ</t>
    </rPh>
    <phoneticPr fontId="1"/>
  </si>
  <si>
    <t>村田　航一</t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</si>
  <si>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</si>
  <si>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</si>
  <si>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</si>
  <si>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</si>
  <si>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診療科</t>
    <rPh sb="0" eb="3">
      <t>シンリョウカ</t>
    </rPh>
    <phoneticPr fontId="1"/>
  </si>
  <si>
    <t>主治医</t>
    <rPh sb="0" eb="3">
      <t>シュジイ</t>
    </rPh>
    <phoneticPr fontId="1"/>
  </si>
  <si>
    <t>様</t>
    <rPh sb="0" eb="1">
      <t>サマ</t>
    </rPh>
    <phoneticPr fontId="1"/>
  </si>
  <si>
    <t>対象疾患</t>
    <rPh sb="0" eb="4">
      <t>タイショウシッカン</t>
    </rPh>
    <phoneticPr fontId="1"/>
  </si>
  <si>
    <t>胃</t>
    <rPh sb="0" eb="1">
      <t>イ</t>
    </rPh>
    <phoneticPr fontId="1"/>
  </si>
  <si>
    <t>大腸</t>
    <rPh sb="0" eb="2">
      <t>ダイチョウ</t>
    </rPh>
    <phoneticPr fontId="1"/>
  </si>
  <si>
    <t>肺</t>
    <rPh sb="0" eb="1">
      <t>ハイ</t>
    </rPh>
    <phoneticPr fontId="1"/>
  </si>
  <si>
    <t>乳</t>
    <rPh sb="0" eb="1">
      <t>チチ</t>
    </rPh>
    <phoneticPr fontId="1"/>
  </si>
  <si>
    <t>食道</t>
    <rPh sb="0" eb="2">
      <t>ショクドウ</t>
    </rPh>
    <phoneticPr fontId="1"/>
  </si>
  <si>
    <t>子宮</t>
    <rPh sb="0" eb="2">
      <t>シキュウ</t>
    </rPh>
    <phoneticPr fontId="1"/>
  </si>
  <si>
    <t>卵巣</t>
    <rPh sb="0" eb="2">
      <t>ランソウ</t>
    </rPh>
    <phoneticPr fontId="1"/>
  </si>
  <si>
    <t>SOX</t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</si>
  <si>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</si>
  <si>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</si>
  <si>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体表面積</t>
    <rPh sb="0" eb="4">
      <t>タイヒョウメンセキ</t>
    </rPh>
    <phoneticPr fontId="1"/>
  </si>
  <si>
    <t>cm</t>
    <phoneticPr fontId="1"/>
  </si>
  <si>
    <t>kg</t>
    <phoneticPr fontId="1"/>
  </si>
  <si>
    <t>㎡</t>
    <phoneticPr fontId="1"/>
  </si>
  <si>
    <t>WBC</t>
    <phoneticPr fontId="1"/>
  </si>
  <si>
    <t>Hb</t>
    <phoneticPr fontId="1"/>
  </si>
  <si>
    <t>PLT</t>
    <phoneticPr fontId="1"/>
  </si>
  <si>
    <t>NE</t>
    <phoneticPr fontId="1"/>
  </si>
  <si>
    <t>LY</t>
    <phoneticPr fontId="1"/>
  </si>
  <si>
    <t>×</t>
    <phoneticPr fontId="5"/>
  </si>
  <si>
    <t>Cr</t>
    <phoneticPr fontId="1"/>
  </si>
  <si>
    <t>eGFR</t>
    <phoneticPr fontId="1"/>
  </si>
  <si>
    <t>＝</t>
    <phoneticPr fontId="5"/>
  </si>
  <si>
    <t>女性</t>
    <rPh sb="0" eb="2">
      <t>ジョセイ</t>
    </rPh>
    <phoneticPr fontId="1"/>
  </si>
  <si>
    <t>eGFR=</t>
    <phoneticPr fontId="1"/>
  </si>
  <si>
    <t>g/dL</t>
    <phoneticPr fontId="1"/>
  </si>
  <si>
    <t>％</t>
    <phoneticPr fontId="1"/>
  </si>
  <si>
    <t>Ccr（Cockcroft and Gault）</t>
  </si>
  <si>
    <t>=</t>
    <phoneticPr fontId="1"/>
  </si>
  <si>
    <t>mg/dL</t>
    <phoneticPr fontId="1"/>
  </si>
  <si>
    <t>mL/min/1.73㎡</t>
    <phoneticPr fontId="1"/>
  </si>
  <si>
    <t>mL/min</t>
    <phoneticPr fontId="1"/>
  </si>
  <si>
    <t>公布日</t>
    <rPh sb="0" eb="3">
      <t>コウフビ</t>
    </rPh>
    <phoneticPr fontId="1"/>
  </si>
  <si>
    <t>市立輪島病院　薬剤部</t>
    <rPh sb="0" eb="2">
      <t>シリツ</t>
    </rPh>
    <rPh sb="2" eb="6">
      <t>ワジマビョウイン</t>
    </rPh>
    <rPh sb="7" eb="10">
      <t>ヤクザイブ</t>
    </rPh>
    <phoneticPr fontId="1"/>
  </si>
  <si>
    <t>担当薬剤師</t>
    <rPh sb="0" eb="2">
      <t>タントウ</t>
    </rPh>
    <rPh sb="2" eb="5">
      <t>ヤクザイシ</t>
    </rPh>
    <phoneticPr fontId="1"/>
  </si>
  <si>
    <t>連絡事項</t>
    <rPh sb="0" eb="2">
      <t>レンラク</t>
    </rPh>
    <rPh sb="2" eb="4">
      <t>ジコウ</t>
    </rPh>
    <phoneticPr fontId="1"/>
  </si>
  <si>
    <r>
      <t>×10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3"/>
        <charset val="128"/>
        <scheme val="minor"/>
      </rPr>
      <t>/µL</t>
    </r>
    <phoneticPr fontId="1"/>
  </si>
  <si>
    <r>
      <t>×10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3"/>
        <charset val="128"/>
        <scheme val="minor"/>
      </rPr>
      <t>/µL</t>
    </r>
    <phoneticPr fontId="1"/>
  </si>
  <si>
    <t>0768-23-0620（直通）</t>
    <rPh sb="13" eb="15">
      <t>チョクツウ</t>
    </rPh>
    <phoneticPr fontId="1"/>
  </si>
  <si>
    <t>久保　直喜</t>
  </si>
  <si>
    <t>古谷　弓</t>
  </si>
  <si>
    <t>新田　充夫</t>
  </si>
  <si>
    <t>大下　絢子</t>
  </si>
  <si>
    <t>森川　翔太</t>
    <rPh sb="0" eb="2">
      <t>モリカワ</t>
    </rPh>
    <rPh sb="3" eb="5">
      <t>ショウタ</t>
    </rPh>
    <phoneticPr fontId="1"/>
  </si>
  <si>
    <t xml:space="preserve">％　　 </t>
    <phoneticPr fontId="1"/>
  </si>
  <si>
    <t>/µL</t>
    <phoneticPr fontId="1"/>
  </si>
  <si>
    <t>2020/09 作成</t>
    <rPh sb="8" eb="10">
      <t>サクセイ</t>
    </rPh>
    <phoneticPr fontId="1"/>
  </si>
  <si>
    <t>レジメン</t>
    <phoneticPr fontId="1"/>
  </si>
  <si>
    <t>Ccr(C&amp;G)</t>
    <phoneticPr fontId="1"/>
  </si>
  <si>
    <t>化学療法連絡票</t>
    <rPh sb="0" eb="7">
      <t>カガクリョウホウレンラクヒョウ</t>
    </rPh>
    <phoneticPr fontId="1"/>
  </si>
  <si>
    <t>投与量</t>
    <rPh sb="0" eb="3">
      <t>トウヨリョウ</t>
    </rPh>
    <phoneticPr fontId="1"/>
  </si>
  <si>
    <t>その他（　　　　　　　　）</t>
    <rPh sb="2" eb="3">
      <t>タ</t>
    </rPh>
    <phoneticPr fontId="1"/>
  </si>
  <si>
    <t>mg</t>
    <phoneticPr fontId="1"/>
  </si>
  <si>
    <t>mg</t>
    <phoneticPr fontId="1"/>
  </si>
  <si>
    <t>日付</t>
    <rPh sb="0" eb="2">
      <t>ヒズケ</t>
    </rPh>
    <phoneticPr fontId="1"/>
  </si>
  <si>
    <t>&amp;tagPatNo&amp;</t>
    <phoneticPr fontId="1"/>
  </si>
  <si>
    <t>&amp;tagPatName&amp;</t>
    <phoneticPr fontId="1"/>
  </si>
  <si>
    <t>&amp;tagPatBirth&amp;</t>
    <phoneticPr fontId="1"/>
  </si>
  <si>
    <t>&amp;tagPatSex&amp;</t>
    <phoneticPr fontId="1"/>
  </si>
  <si>
    <t>&amp;tagPatOrdDocDept&amp;</t>
    <phoneticPr fontId="1"/>
  </si>
  <si>
    <t>&amp;tagPatOrdDoc&amp;</t>
    <phoneticPr fontId="1"/>
  </si>
  <si>
    <t>&amp;tagPatHeight&amp;</t>
    <phoneticPr fontId="1"/>
  </si>
  <si>
    <t>&amp;tagPatWeight&amp;</t>
    <phoneticPr fontId="1"/>
  </si>
  <si>
    <t xml:space="preserve">&amp;tagYear&amp;年&amp;tagMonth&amp;月&amp;tagDay&amp;日 </t>
    <phoneticPr fontId="1"/>
  </si>
  <si>
    <t>歳</t>
    <rPh sb="0" eb="1">
      <t>サイ</t>
    </rPh>
    <phoneticPr fontId="1"/>
  </si>
  <si>
    <t>胆・肝・膵</t>
    <rPh sb="0" eb="1">
      <t>タン</t>
    </rPh>
    <rPh sb="2" eb="3">
      <t>カン</t>
    </rPh>
    <rPh sb="4" eb="5">
      <t>スイ</t>
    </rPh>
    <phoneticPr fontId="1"/>
  </si>
  <si>
    <t>SOX+BV</t>
    <phoneticPr fontId="1"/>
  </si>
  <si>
    <t>GEM</t>
    <phoneticPr fontId="1"/>
  </si>
  <si>
    <t>FOLFILI</t>
    <phoneticPr fontId="1"/>
  </si>
  <si>
    <t>FOLFILI+BV</t>
    <phoneticPr fontId="1"/>
  </si>
  <si>
    <t>PTX</t>
    <phoneticPr fontId="1"/>
  </si>
  <si>
    <t>PTX+BV</t>
    <phoneticPr fontId="1"/>
  </si>
  <si>
    <t>ニボルマブ</t>
    <phoneticPr fontId="1"/>
  </si>
  <si>
    <t>day1</t>
    <phoneticPr fontId="1"/>
  </si>
  <si>
    <t>2週投与1週休薬</t>
    <rPh sb="1" eb="2">
      <t>シュウ</t>
    </rPh>
    <rPh sb="2" eb="4">
      <t>トウヨ</t>
    </rPh>
    <rPh sb="5" eb="6">
      <t>シュウ</t>
    </rPh>
    <rPh sb="6" eb="8">
      <t>キュウヤク</t>
    </rPh>
    <phoneticPr fontId="1"/>
  </si>
  <si>
    <t>1コース○週</t>
    <rPh sb="5" eb="6">
      <t>シュウ</t>
    </rPh>
    <phoneticPr fontId="1"/>
  </si>
  <si>
    <t>○コース目の○</t>
    <rPh sb="4" eb="5">
      <t>メ</t>
    </rPh>
    <phoneticPr fontId="1"/>
  </si>
  <si>
    <t>EC</t>
    <phoneticPr fontId="1"/>
  </si>
  <si>
    <t>CDDP+GEM</t>
    <phoneticPr fontId="1"/>
  </si>
  <si>
    <t>GCS</t>
    <phoneticPr fontId="1"/>
  </si>
  <si>
    <t>mFOLFOX6</t>
    <phoneticPr fontId="1"/>
  </si>
  <si>
    <t>mFOLFOX6+BV</t>
    <phoneticPr fontId="1"/>
  </si>
  <si>
    <t>biweekly FTD/TPI+BV</t>
    <phoneticPr fontId="1"/>
  </si>
  <si>
    <t>Cape+BV</t>
    <phoneticPr fontId="1"/>
  </si>
  <si>
    <t>S1+Tmab</t>
    <phoneticPr fontId="1"/>
  </si>
  <si>
    <t>CAPOX（XELOX）</t>
    <phoneticPr fontId="1"/>
  </si>
  <si>
    <t>CAPOX＋BV（XELOX+BV）</t>
    <phoneticPr fontId="1"/>
  </si>
  <si>
    <t>CAPIRI（XELIRI）</t>
    <phoneticPr fontId="1"/>
  </si>
  <si>
    <t>CAPIRI＋BV（XELIRI+BV）</t>
    <phoneticPr fontId="1"/>
  </si>
  <si>
    <t>SOX+ニボルマブ</t>
    <phoneticPr fontId="1"/>
  </si>
  <si>
    <t>CAPOX＋ニボルマブ（XELOX+ニボルマブ）</t>
    <phoneticPr fontId="1"/>
  </si>
  <si>
    <t>FOLFOX＋ニボルマブ</t>
    <phoneticPr fontId="1"/>
  </si>
  <si>
    <t>ハラヴェン単独療法</t>
    <rPh sb="5" eb="7">
      <t>タンドク</t>
    </rPh>
    <rPh sb="7" eb="9">
      <t>リョウホウ</t>
    </rPh>
    <phoneticPr fontId="1"/>
  </si>
  <si>
    <t>ベバシズマブ単独療法</t>
    <rPh sb="6" eb="8">
      <t>タンドク</t>
    </rPh>
    <rPh sb="8" eb="10">
      <t>リョウホウ</t>
    </rPh>
    <phoneticPr fontId="1"/>
  </si>
  <si>
    <t>ペメトレキセド単独療法</t>
    <rPh sb="7" eb="11">
      <t>タンドクリョウホウ</t>
    </rPh>
    <phoneticPr fontId="1"/>
  </si>
  <si>
    <t>mFOLFOX6+R-mab</t>
    <phoneticPr fontId="1"/>
  </si>
  <si>
    <t>mFOLFOX6+P-mab</t>
    <phoneticPr fontId="1"/>
  </si>
  <si>
    <t>FOLFILI+R-mab</t>
    <phoneticPr fontId="1"/>
  </si>
  <si>
    <t>FOLFILI+P-mab</t>
    <phoneticPr fontId="1"/>
  </si>
  <si>
    <t>PTX+R-mab</t>
    <phoneticPr fontId="1"/>
  </si>
  <si>
    <t>nab-PTX+T-mab</t>
    <phoneticPr fontId="1"/>
  </si>
  <si>
    <t>P-mab</t>
    <phoneticPr fontId="1"/>
  </si>
  <si>
    <t>R-mab</t>
    <phoneticPr fontId="1"/>
  </si>
  <si>
    <t>dose dence PTX</t>
    <phoneticPr fontId="1"/>
  </si>
  <si>
    <t>dose dence EC</t>
    <phoneticPr fontId="1"/>
  </si>
  <si>
    <t>nal-IRI＋LV/5-Fu</t>
    <phoneticPr fontId="1"/>
  </si>
  <si>
    <t>SOX+Tmab</t>
    <phoneticPr fontId="1"/>
  </si>
  <si>
    <t>DTX単独療法</t>
    <rPh sb="3" eb="5">
      <t>タンドク</t>
    </rPh>
    <rPh sb="5" eb="7">
      <t>リョウホウ</t>
    </rPh>
    <phoneticPr fontId="1"/>
  </si>
  <si>
    <t>GEM+nab-PTX（GnP）</t>
    <phoneticPr fontId="1"/>
  </si>
  <si>
    <t>FTD/TPI+BV</t>
    <phoneticPr fontId="1"/>
  </si>
  <si>
    <t>PER+HER+DOC</t>
    <phoneticPr fontId="1"/>
  </si>
  <si>
    <t>FOLFIRINOX</t>
    <phoneticPr fontId="1"/>
  </si>
  <si>
    <t>パドセブ</t>
    <phoneticPr fontId="1"/>
  </si>
  <si>
    <t>前立腺・尿路</t>
    <rPh sb="0" eb="3">
      <t>ゼンリツセン</t>
    </rPh>
    <rPh sb="4" eb="6">
      <t>ニョウロ</t>
    </rPh>
    <phoneticPr fontId="1"/>
  </si>
  <si>
    <t>IRIS+BV</t>
    <phoneticPr fontId="1"/>
  </si>
  <si>
    <t>GEM+S1(GS)</t>
    <phoneticPr fontId="1"/>
  </si>
  <si>
    <t>キイトルーダ(3週毎)</t>
    <rPh sb="8" eb="9">
      <t>シュウ</t>
    </rPh>
    <rPh sb="9" eb="10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</si>
</sst>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0_ "/>
    <numFmt numFmtId="178" formatCode="[$-F800]dddd\,\ mmmm\ dd\,\ yyyy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ＭＳ Ｐ明朝"/>
      <family val="2"/>
      <charset val="128"/>
    </font>
    <font>
      <sz val="18"/>
      <color theme="1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0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0" fillId="0" borderId="1" xfId="0" applyFont="1" applyBorder="1" applyAlignment="1">
      <alignment vertical="center"/>
    </xf>
    <xf numFmtId="0" fontId="3" fillId="0" borderId="0" xfId="0" applyFont="1" applyBorder="1">
      <alignment vertical="center"/>
    </xf>
    <xf numFmtId="178" fontId="3" fillId="0" borderId="0" xfId="0" applyNumberFormat="1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0" fontId="3" fillId="0" borderId="5" xfId="0" applyFont="1" applyBorder="1">
      <alignment vertical="center"/>
    </xf>
    <xf numFmtId="0" fontId="0" fillId="0" borderId="8" xfId="0" applyFont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left" vertical="center"/>
    </xf>
    <xf numFmtId="31" fontId="3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1" fontId="3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7"/>
  <sheetViews>
    <sheetView tabSelected="1" topLeftCell="C1" workbookViewId="0">
      <selection activeCell="V56" sqref="V56"/>
    </sheetView>
  </sheetViews>
  <sheetFormatPr defaultRowHeight="19.5" x14ac:dyDescent="0.4"/>
  <cols>
    <col min="1" max="20" width="5.375" style="1" customWidth="1"/>
    <col min="21" max="21" width="18.25" style="1" customWidth="1"/>
    <col min="22" max="22" width="27.625" style="1" bestFit="1" customWidth="1"/>
    <col min="23" max="23" width="13" style="1" customWidth="1"/>
    <col min="24" max="16384" width="9" style="1"/>
  </cols>
  <sheetData>
    <row r="1" spans="1:33" ht="19.5" customHeight="1" x14ac:dyDescent="0.4">
      <c r="A1" s="45" t="s">
        <v>60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11"/>
      <c r="S1" s="11"/>
      <c r="T1" s="11"/>
    </row>
    <row r="2" spans="1:33" ht="19.5" customHeight="1" x14ac:dyDescent="0.4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11"/>
      <c r="S2" s="11"/>
      <c r="T2" s="11"/>
    </row>
    <row r="3" spans="1:33" s="3" customFormat="1" ht="19.5" customHeight="1" x14ac:dyDescent="0.4">
      <c r="A3" s="2"/>
      <c r="B3" s="2"/>
      <c r="L3" s="15" t="s">
        <v>43</v>
      </c>
      <c r="M3" s="10"/>
      <c r="N3" s="47" t="s">
        <v>74</v>
      </c>
      <c r="O3" s="47"/>
      <c r="P3" s="47"/>
      <c r="Q3" s="47"/>
      <c r="R3" s="17"/>
      <c r="S3" s="17"/>
      <c r="T3" s="17"/>
    </row>
    <row r="4" spans="1:33" s="3" customFormat="1" ht="18.75" x14ac:dyDescent="0.4"/>
    <row r="5" spans="1:33" s="3" customFormat="1" ht="18.75" x14ac:dyDescent="0.4">
      <c r="A5" s="30" t="s">
        <v>0</v>
      </c>
      <c r="B5" s="30"/>
      <c r="C5" s="33" t="s">
        <v>66</v>
      </c>
      <c r="D5" s="33"/>
      <c r="E5" s="33"/>
      <c r="F5" s="33"/>
      <c r="G5" s="33"/>
      <c r="L5" s="10" t="s">
        <v>3</v>
      </c>
      <c r="M5" s="10"/>
      <c r="N5" s="48" t="s">
        <v>68</v>
      </c>
      <c r="O5" s="48"/>
      <c r="P5" s="48"/>
      <c r="Q5" s="48"/>
      <c r="R5" s="18"/>
      <c r="S5" s="18"/>
      <c r="T5" s="18"/>
    </row>
    <row r="6" spans="1:33" s="3" customFormat="1" ht="34.5" x14ac:dyDescent="0.5">
      <c r="A6" s="31" t="s">
        <v>1</v>
      </c>
      <c r="B6" s="31"/>
      <c r="C6" s="32" t="s" ph="1">
        <v>67</v>
      </c>
      <c r="D6" s="32"/>
      <c r="E6" s="32"/>
      <c r="F6" s="32"/>
      <c r="G6" s="32"/>
      <c r="H6" s="3" t="s">
        <v>9</v>
      </c>
      <c r="L6" s="24" t="s">
        <v>4</v>
      </c>
      <c r="M6" s="24"/>
      <c r="N6" s="29" t="e">
        <f>DATEDIF(N5,N3,"Y")</f>
        <v>#VALUE!</v>
      </c>
      <c r="O6" s="29"/>
      <c r="P6" s="23" t="s">
        <v>75</v>
      </c>
      <c r="Q6" s="23"/>
      <c r="R6" s="16"/>
      <c r="S6" s="16"/>
      <c r="T6" s="16"/>
    </row>
    <row r="7" spans="1:33" s="3" customFormat="1" ht="18.75" x14ac:dyDescent="0.4">
      <c r="L7" s="24" t="s">
        <v>5</v>
      </c>
      <c r="M7" s="24"/>
      <c r="N7" s="27" t="s">
        <v>69</v>
      </c>
      <c r="O7" s="27"/>
      <c r="P7" s="14"/>
      <c r="Q7" s="14"/>
      <c r="R7" s="16"/>
      <c r="S7" s="16"/>
      <c r="T7" s="16"/>
    </row>
    <row r="8" spans="1:33" s="3" customFormat="1" ht="18.75" x14ac:dyDescent="0.4"/>
    <row r="9" spans="1:33" s="3" customFormat="1" ht="18.75" x14ac:dyDescent="0.4">
      <c r="A9" s="31" t="s">
        <v>7</v>
      </c>
      <c r="B9" s="31"/>
      <c r="C9" s="31" t="s">
        <v>70</v>
      </c>
      <c r="D9" s="31"/>
      <c r="F9" s="31" t="s">
        <v>8</v>
      </c>
      <c r="G9" s="31"/>
      <c r="H9" s="31" t="s">
        <v>71</v>
      </c>
      <c r="I9" s="31"/>
      <c r="J9" s="31"/>
      <c r="K9" s="31"/>
      <c r="O9" s="4"/>
      <c r="U9" s="3" t="s">
        <v>11</v>
      </c>
      <c r="V9" s="3" t="s">
        <v>18</v>
      </c>
      <c r="W9" s="3" t="s">
        <v>6</v>
      </c>
      <c r="X9" s="3" t="s">
        <v>35</v>
      </c>
      <c r="Y9" s="5">
        <v>194</v>
      </c>
      <c r="Z9" s="6" t="s">
        <v>30</v>
      </c>
      <c r="AA9" s="5" t="e">
        <f>POWER(M20,-1.094)</f>
        <v>#DIV/0!</v>
      </c>
      <c r="AB9" s="6" t="s">
        <v>30</v>
      </c>
      <c r="AC9" s="5" t="e">
        <f>POWER(N6,-0.287)</f>
        <v>#VALUE!</v>
      </c>
      <c r="AD9" s="6" t="s">
        <v>30</v>
      </c>
      <c r="AE9" s="5">
        <f>IF(N7="男",1,0.739)</f>
        <v>0.73899999999999999</v>
      </c>
      <c r="AF9" s="6" t="s">
        <v>33</v>
      </c>
      <c r="AG9" s="5" t="str">
        <f>IFERROR(Y9*AA9*AC9*AE9,"未計算")</f>
        <v>未計算</v>
      </c>
    </row>
    <row r="10" spans="1:33" s="3" customFormat="1" ht="18.75" x14ac:dyDescent="0.4">
      <c r="U10" s="3" t="s">
        <v>12</v>
      </c>
      <c r="V10" s="3" t="s">
        <v>77</v>
      </c>
      <c r="W10" s="3" t="s">
        <v>34</v>
      </c>
      <c r="X10" s="3" t="s">
        <v>38</v>
      </c>
      <c r="AA10" s="3" t="e">
        <f>(140-N6)*C13/72/M20</f>
        <v>#VALUE!</v>
      </c>
      <c r="AB10" s="6" t="s">
        <v>30</v>
      </c>
      <c r="AC10" s="5">
        <f>IF(N7="男",1,0.85)</f>
        <v>0.85</v>
      </c>
      <c r="AD10" s="5" t="s">
        <v>39</v>
      </c>
      <c r="AE10" s="3" t="e">
        <f>AA10*AC10</f>
        <v>#VALUE!</v>
      </c>
    </row>
    <row r="11" spans="1:33" s="3" customFormat="1" ht="18.75" x14ac:dyDescent="0.4">
      <c r="A11" s="28" t="s">
        <v>65</v>
      </c>
      <c r="B11" s="28"/>
      <c r="C11" s="51"/>
      <c r="D11" s="51"/>
      <c r="E11" s="51"/>
      <c r="F11" s="51"/>
      <c r="U11" s="3" t="s">
        <v>13</v>
      </c>
      <c r="V11" s="3" t="s">
        <v>117</v>
      </c>
    </row>
    <row r="12" spans="1:33" s="3" customFormat="1" ht="18.75" x14ac:dyDescent="0.4">
      <c r="A12" s="26" t="s">
        <v>19</v>
      </c>
      <c r="B12" s="38"/>
      <c r="C12" s="26" t="s">
        <v>72</v>
      </c>
      <c r="D12" s="27"/>
      <c r="E12" s="24" t="s">
        <v>22</v>
      </c>
      <c r="F12" s="25"/>
      <c r="G12" s="19"/>
      <c r="H12" s="28" t="s">
        <v>10</v>
      </c>
      <c r="I12" s="28"/>
      <c r="J12" s="28"/>
      <c r="K12" s="28"/>
      <c r="L12" s="28"/>
      <c r="M12" s="28"/>
      <c r="N12" s="28"/>
      <c r="O12" s="28" t="s">
        <v>86</v>
      </c>
      <c r="P12" s="28"/>
      <c r="Q12" s="28"/>
      <c r="R12" s="13"/>
      <c r="S12" s="13"/>
      <c r="T12" s="13"/>
      <c r="U12" s="3" t="s">
        <v>14</v>
      </c>
      <c r="V12" s="3" t="s">
        <v>100</v>
      </c>
    </row>
    <row r="13" spans="1:33" s="3" customFormat="1" ht="18.75" x14ac:dyDescent="0.4">
      <c r="A13" s="49" t="s">
        <v>20</v>
      </c>
      <c r="B13" s="50"/>
      <c r="C13" s="26" t="s">
        <v>73</v>
      </c>
      <c r="D13" s="27"/>
      <c r="E13" s="24" t="s">
        <v>23</v>
      </c>
      <c r="F13" s="25"/>
      <c r="G13" s="19"/>
      <c r="H13" s="28" t="s">
        <v>58</v>
      </c>
      <c r="I13" s="28"/>
      <c r="J13" s="28"/>
      <c r="K13" s="28"/>
      <c r="L13" s="28"/>
      <c r="M13" s="28"/>
      <c r="N13" s="28"/>
      <c r="O13" s="28" t="s">
        <v>87</v>
      </c>
      <c r="P13" s="28"/>
      <c r="Q13" s="28"/>
      <c r="R13" s="13"/>
      <c r="S13" s="13"/>
      <c r="T13" s="13"/>
      <c r="U13" s="3" t="s">
        <v>76</v>
      </c>
      <c r="V13" s="3" t="s">
        <v>78</v>
      </c>
    </row>
    <row r="14" spans="1:33" s="3" customFormat="1" ht="18.75" x14ac:dyDescent="0.4">
      <c r="A14" s="26" t="s">
        <v>21</v>
      </c>
      <c r="B14" s="38"/>
      <c r="C14" s="41" t="e">
        <f>C13^0.425*C12^0.725*0.007184</f>
        <v>#VALUE!</v>
      </c>
      <c r="D14" s="42"/>
      <c r="E14" s="24" t="s">
        <v>24</v>
      </c>
      <c r="F14" s="25"/>
      <c r="H14" s="28" t="s">
        <v>61</v>
      </c>
      <c r="I14" s="28"/>
      <c r="J14" s="28"/>
      <c r="K14" s="28"/>
      <c r="L14" s="28"/>
      <c r="M14" s="28"/>
      <c r="N14" s="22" t="s">
        <v>63</v>
      </c>
      <c r="O14" s="28" t="s">
        <v>84</v>
      </c>
      <c r="P14" s="28"/>
      <c r="Q14" s="28"/>
      <c r="R14" s="13"/>
      <c r="S14" s="13"/>
      <c r="T14" s="13"/>
      <c r="U14" s="3" t="s">
        <v>15</v>
      </c>
      <c r="V14" s="3" t="s">
        <v>126</v>
      </c>
    </row>
    <row r="15" spans="1:33" s="3" customFormat="1" ht="18.75" x14ac:dyDescent="0.4">
      <c r="H15" s="28"/>
      <c r="I15" s="28"/>
      <c r="J15" s="28"/>
      <c r="K15" s="28"/>
      <c r="L15" s="28"/>
      <c r="M15" s="28"/>
      <c r="N15" s="22" t="s">
        <v>64</v>
      </c>
      <c r="O15" s="28" t="s">
        <v>85</v>
      </c>
      <c r="P15" s="28"/>
      <c r="Q15" s="28"/>
      <c r="U15" s="3" t="s">
        <v>124</v>
      </c>
      <c r="V15" s="3" t="s">
        <v>119</v>
      </c>
      <c r="W15" s="3" t="s">
        <v>50</v>
      </c>
    </row>
    <row r="16" spans="1:33" s="3" customFormat="1" ht="18.75" x14ac:dyDescent="0.4">
      <c r="H16" s="28"/>
      <c r="I16" s="28"/>
      <c r="J16" s="28"/>
      <c r="K16" s="28"/>
      <c r="L16" s="28"/>
      <c r="M16" s="28"/>
      <c r="N16" s="22"/>
      <c r="O16" s="28"/>
      <c r="P16" s="28"/>
      <c r="Q16" s="28"/>
      <c r="R16" s="13"/>
      <c r="S16" s="13"/>
      <c r="T16" s="13"/>
      <c r="U16" s="3" t="s">
        <v>16</v>
      </c>
      <c r="V16" s="3" t="s">
        <v>90</v>
      </c>
      <c r="W16" s="3" t="s">
        <v>51</v>
      </c>
    </row>
    <row r="17" spans="1:23" s="3" customFormat="1" ht="18.75" x14ac:dyDescent="0.4">
      <c r="A17" s="28" t="s">
        <v>65</v>
      </c>
      <c r="B17" s="28"/>
      <c r="C17" s="51"/>
      <c r="D17" s="51"/>
      <c r="E17" s="51"/>
      <c r="F17" s="51"/>
      <c r="H17" s="28"/>
      <c r="I17" s="28"/>
      <c r="J17" s="28"/>
      <c r="K17" s="28"/>
      <c r="L17" s="28"/>
      <c r="M17" s="28"/>
      <c r="N17" s="22"/>
      <c r="O17" s="28"/>
      <c r="P17" s="28"/>
      <c r="Q17" s="28"/>
      <c r="R17" s="20"/>
      <c r="S17" s="20"/>
      <c r="T17" s="20"/>
      <c r="U17" s="3" t="s">
        <v>17</v>
      </c>
      <c r="V17" s="3" t="s">
        <v>96</v>
      </c>
      <c r="W17" s="3" t="s">
        <v>2</v>
      </c>
    </row>
    <row r="18" spans="1:23" s="3" customFormat="1" ht="20.25" customHeight="1" x14ac:dyDescent="0.4">
      <c r="A18" s="28" t="s">
        <v>25</v>
      </c>
      <c r="B18" s="28"/>
      <c r="C18" s="26"/>
      <c r="D18" s="27"/>
      <c r="E18" s="24" t="s">
        <v>47</v>
      </c>
      <c r="F18" s="25"/>
      <c r="H18" s="28"/>
      <c r="I18" s="28"/>
      <c r="J18" s="28"/>
      <c r="K18" s="28"/>
      <c r="L18" s="28"/>
      <c r="M18" s="28"/>
      <c r="N18" s="22"/>
      <c r="O18" s="28"/>
      <c r="P18" s="28"/>
      <c r="Q18" s="28"/>
      <c r="R18" s="13"/>
      <c r="S18" s="13"/>
      <c r="T18" s="13"/>
      <c r="U18" s="3" t="s">
        <v>62</v>
      </c>
      <c r="V18" s="3" t="s">
        <v>97</v>
      </c>
      <c r="W18" s="3" t="s">
        <v>52</v>
      </c>
    </row>
    <row r="19" spans="1:23" s="3" customFormat="1" ht="18.75" x14ac:dyDescent="0.4">
      <c r="A19" s="28" t="s">
        <v>26</v>
      </c>
      <c r="B19" s="28"/>
      <c r="C19" s="26"/>
      <c r="D19" s="27"/>
      <c r="E19" s="24" t="s">
        <v>36</v>
      </c>
      <c r="F19" s="25"/>
      <c r="K19" s="12"/>
      <c r="L19" s="12"/>
      <c r="M19" s="12"/>
      <c r="N19" s="12"/>
      <c r="O19" s="12"/>
      <c r="P19" s="12"/>
      <c r="Q19" s="12"/>
      <c r="R19" s="12"/>
      <c r="S19" s="12"/>
      <c r="T19" s="12"/>
      <c r="V19" s="3" t="s">
        <v>101</v>
      </c>
      <c r="W19" s="3" t="s">
        <v>53</v>
      </c>
    </row>
    <row r="20" spans="1:23" s="3" customFormat="1" ht="20.25" x14ac:dyDescent="0.4">
      <c r="A20" s="28" t="s">
        <v>27</v>
      </c>
      <c r="B20" s="28"/>
      <c r="C20" s="26"/>
      <c r="D20" s="27"/>
      <c r="E20" s="24" t="s">
        <v>48</v>
      </c>
      <c r="F20" s="25"/>
      <c r="K20" s="28" t="s">
        <v>31</v>
      </c>
      <c r="L20" s="28"/>
      <c r="M20" s="41"/>
      <c r="N20" s="42"/>
      <c r="O20" s="27" t="s">
        <v>40</v>
      </c>
      <c r="P20" s="27"/>
      <c r="Q20" s="38"/>
      <c r="V20" s="3" t="s">
        <v>98</v>
      </c>
      <c r="W20" s="3" t="s">
        <v>54</v>
      </c>
    </row>
    <row r="21" spans="1:23" s="3" customFormat="1" ht="18.75" x14ac:dyDescent="0.4">
      <c r="A21" s="28" t="s">
        <v>28</v>
      </c>
      <c r="B21" s="28"/>
      <c r="C21" s="26"/>
      <c r="D21" s="27"/>
      <c r="E21" s="24" t="s">
        <v>55</v>
      </c>
      <c r="F21" s="24"/>
      <c r="G21" s="26">
        <f>C18*C21*10</f>
        <v>0</v>
      </c>
      <c r="H21" s="27"/>
      <c r="I21" s="8" t="s">
        <v>56</v>
      </c>
      <c r="K21" s="28" t="s">
        <v>32</v>
      </c>
      <c r="L21" s="28"/>
      <c r="M21" s="43" t="str">
        <f>AG9</f>
        <v>未計算</v>
      </c>
      <c r="N21" s="44"/>
      <c r="O21" s="39" t="s">
        <v>41</v>
      </c>
      <c r="P21" s="39"/>
      <c r="Q21" s="40"/>
      <c r="V21" s="3" t="s">
        <v>99</v>
      </c>
    </row>
    <row r="22" spans="1:23" s="3" customFormat="1" ht="18.75" x14ac:dyDescent="0.4">
      <c r="A22" s="28" t="s">
        <v>29</v>
      </c>
      <c r="B22" s="28"/>
      <c r="C22" s="26"/>
      <c r="D22" s="27"/>
      <c r="E22" s="24" t="s">
        <v>37</v>
      </c>
      <c r="F22" s="25"/>
      <c r="K22" s="34" t="s">
        <v>59</v>
      </c>
      <c r="L22" s="35"/>
      <c r="M22" s="43" t="e">
        <f>AE10</f>
        <v>#VALUE!</v>
      </c>
      <c r="N22" s="44"/>
      <c r="O22" s="27" t="s">
        <v>42</v>
      </c>
      <c r="P22" s="27"/>
      <c r="Q22" s="38"/>
      <c r="V22" s="3" t="s">
        <v>91</v>
      </c>
    </row>
    <row r="23" spans="1:23" s="3" customFormat="1" ht="18.75" customHeight="1" x14ac:dyDescent="0.4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V23" s="3" t="s">
        <v>92</v>
      </c>
    </row>
    <row r="24" spans="1:23" s="3" customFormat="1" ht="18.75" customHeight="1" x14ac:dyDescent="0.4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V24" s="3" t="s">
        <v>106</v>
      </c>
    </row>
    <row r="25" spans="1:23" s="3" customFormat="1" ht="18.75" x14ac:dyDescent="0.4">
      <c r="A25" s="3" t="s">
        <v>46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V25" s="3" t="s">
        <v>107</v>
      </c>
    </row>
    <row r="26" spans="1:23" s="3" customFormat="1" ht="18.75" x14ac:dyDescent="0.4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21"/>
      <c r="S26" s="21"/>
      <c r="T26" s="21"/>
      <c r="V26" s="3" t="s">
        <v>102</v>
      </c>
    </row>
    <row r="27" spans="1:23" s="3" customFormat="1" ht="18.75" x14ac:dyDescent="0.4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21"/>
      <c r="S27" s="21"/>
      <c r="T27" s="21"/>
      <c r="V27" s="3" t="s">
        <v>79</v>
      </c>
    </row>
    <row r="28" spans="1:23" s="3" customFormat="1" ht="18.75" x14ac:dyDescent="0.4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21"/>
      <c r="S28" s="21"/>
      <c r="T28" s="21"/>
      <c r="V28" s="3" t="s">
        <v>80</v>
      </c>
    </row>
    <row r="29" spans="1:23" s="3" customFormat="1" ht="18.75" x14ac:dyDescent="0.4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21"/>
      <c r="S29" s="21"/>
      <c r="T29" s="21"/>
      <c r="V29" s="3" t="s">
        <v>108</v>
      </c>
    </row>
    <row r="30" spans="1:23" s="3" customFormat="1" ht="18.75" x14ac:dyDescent="0.4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21"/>
      <c r="S30" s="21"/>
      <c r="T30" s="21"/>
      <c r="V30" s="3" t="s">
        <v>109</v>
      </c>
    </row>
    <row r="31" spans="1:23" s="3" customFormat="1" ht="18.75" x14ac:dyDescent="0.4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21"/>
      <c r="S31" s="21"/>
      <c r="T31" s="21"/>
      <c r="V31" s="3" t="s">
        <v>116</v>
      </c>
    </row>
    <row r="32" spans="1:23" s="3" customFormat="1" ht="18.75" x14ac:dyDescent="0.4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21"/>
      <c r="S32" s="21"/>
      <c r="T32" s="21"/>
      <c r="V32" s="3" t="s">
        <v>122</v>
      </c>
    </row>
    <row r="33" spans="1:22" s="3" customFormat="1" ht="18.75" x14ac:dyDescent="0.4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21"/>
      <c r="S33" s="21"/>
      <c r="T33" s="21"/>
      <c r="V33" s="3" t="s">
        <v>125</v>
      </c>
    </row>
    <row r="34" spans="1:22" s="3" customFormat="1" ht="18.75" x14ac:dyDescent="0.4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21"/>
      <c r="S34" s="21"/>
      <c r="T34" s="21"/>
      <c r="V34" s="3" t="s">
        <v>95</v>
      </c>
    </row>
    <row r="35" spans="1:22" s="3" customFormat="1" ht="18.75" x14ac:dyDescent="0.4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21"/>
      <c r="S35" s="21"/>
      <c r="T35" s="21"/>
      <c r="V35" s="3" t="s">
        <v>94</v>
      </c>
    </row>
    <row r="36" spans="1:22" s="3" customFormat="1" ht="18.75" x14ac:dyDescent="0.4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21"/>
      <c r="S36" s="21"/>
      <c r="T36" s="21"/>
      <c r="V36" s="3" t="s">
        <v>81</v>
      </c>
    </row>
    <row r="37" spans="1:22" s="3" customFormat="1" ht="18.75" x14ac:dyDescent="0.4">
      <c r="A37" s="7"/>
      <c r="B37" s="7"/>
      <c r="C37" s="7"/>
      <c r="D37" s="7"/>
      <c r="E37" s="7"/>
      <c r="R37" s="7"/>
      <c r="S37" s="7"/>
      <c r="T37" s="7"/>
      <c r="V37" s="3" t="s">
        <v>82</v>
      </c>
    </row>
    <row r="38" spans="1:22" s="3" customFormat="1" ht="18.75" x14ac:dyDescent="0.4">
      <c r="F38" s="9"/>
      <c r="J38" s="33" t="s">
        <v>45</v>
      </c>
      <c r="K38" s="33"/>
      <c r="L38" s="33"/>
      <c r="M38" s="33"/>
      <c r="N38" s="33"/>
      <c r="O38" s="33"/>
      <c r="P38" s="33"/>
      <c r="Q38" s="33"/>
      <c r="R38" s="7"/>
      <c r="S38" s="7"/>
      <c r="V38" s="3" t="s">
        <v>110</v>
      </c>
    </row>
    <row r="39" spans="1:22" s="3" customFormat="1" ht="18.75" x14ac:dyDescent="0.4">
      <c r="J39" s="3" t="s">
        <v>44</v>
      </c>
      <c r="R39" s="7"/>
      <c r="S39" s="7"/>
      <c r="T39" s="7"/>
      <c r="V39" s="3" t="s">
        <v>114</v>
      </c>
    </row>
    <row r="40" spans="1:22" s="3" customFormat="1" ht="18.75" x14ac:dyDescent="0.4">
      <c r="J40" s="3" t="s">
        <v>49</v>
      </c>
      <c r="R40" s="7"/>
      <c r="S40" s="7"/>
      <c r="T40" s="7"/>
      <c r="V40" s="3" t="s">
        <v>83</v>
      </c>
    </row>
    <row r="41" spans="1:22" s="3" customFormat="1" ht="18.75" x14ac:dyDescent="0.4">
      <c r="R41" s="7"/>
      <c r="S41" s="7"/>
      <c r="T41" s="7"/>
      <c r="V41" s="3" t="s">
        <v>112</v>
      </c>
    </row>
    <row r="42" spans="1:22" s="3" customFormat="1" ht="18.75" x14ac:dyDescent="0.4">
      <c r="N42" s="30" t="s">
        <v>57</v>
      </c>
      <c r="O42" s="30"/>
      <c r="P42" s="30"/>
      <c r="Q42" s="30"/>
      <c r="R42" s="7"/>
      <c r="S42" s="7"/>
      <c r="T42" s="7"/>
      <c r="V42" s="3" t="s">
        <v>113</v>
      </c>
    </row>
    <row r="43" spans="1:22" s="3" customFormat="1" ht="18.75" x14ac:dyDescent="0.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7"/>
      <c r="S43" s="7"/>
      <c r="T43" s="7"/>
      <c r="V43" s="3" t="s">
        <v>111</v>
      </c>
    </row>
    <row r="44" spans="1:22" s="3" customFormat="1" ht="18.75" x14ac:dyDescent="0.4">
      <c r="R44" s="7"/>
      <c r="S44" s="7"/>
      <c r="T44" s="7"/>
      <c r="V44" s="3" t="s">
        <v>120</v>
      </c>
    </row>
    <row r="45" spans="1:22" s="3" customFormat="1" ht="18.75" x14ac:dyDescent="0.4">
      <c r="R45" s="7"/>
      <c r="S45" s="7"/>
      <c r="T45" s="7"/>
      <c r="V45" s="3" t="s">
        <v>93</v>
      </c>
    </row>
    <row r="46" spans="1:22" s="3" customFormat="1" ht="18.75" x14ac:dyDescent="0.4">
      <c r="R46" s="7"/>
      <c r="S46" s="7"/>
      <c r="T46" s="7"/>
      <c r="V46" s="3" t="s">
        <v>89</v>
      </c>
    </row>
    <row r="47" spans="1:22" s="3" customFormat="1" ht="18.75" x14ac:dyDescent="0.4">
      <c r="R47" s="7"/>
      <c r="S47" s="7"/>
      <c r="T47" s="7"/>
      <c r="V47" s="3" t="s">
        <v>104</v>
      </c>
    </row>
    <row r="48" spans="1:22" s="3" customFormat="1" ht="18.75" x14ac:dyDescent="0.4">
      <c r="R48" s="7"/>
      <c r="S48" s="7"/>
      <c r="T48" s="7"/>
      <c r="V48" s="3" t="s">
        <v>105</v>
      </c>
    </row>
    <row r="49" spans="18:22" s="3" customFormat="1" ht="18.75" x14ac:dyDescent="0.4">
      <c r="V49" s="3" t="s">
        <v>103</v>
      </c>
    </row>
    <row r="50" spans="18:22" s="3" customFormat="1" ht="18.75" x14ac:dyDescent="0.4">
      <c r="V50" s="3" t="s">
        <v>88</v>
      </c>
    </row>
    <row r="51" spans="18:22" s="3" customFormat="1" ht="18.75" x14ac:dyDescent="0.4">
      <c r="V51" s="3" t="s">
        <v>115</v>
      </c>
    </row>
    <row r="52" spans="18:22" s="3" customFormat="1" ht="18.75" x14ac:dyDescent="0.4">
      <c r="V52" s="3" t="s">
        <v>118</v>
      </c>
    </row>
    <row r="53" spans="18:22" s="3" customFormat="1" ht="18.75" x14ac:dyDescent="0.4">
      <c r="V53" s="3" t="s">
        <v>121</v>
      </c>
    </row>
    <row r="54" spans="18:22" s="3" customFormat="1" ht="18.75" x14ac:dyDescent="0.4">
      <c r="R54" s="4"/>
      <c r="S54" s="4"/>
      <c r="T54" s="4"/>
      <c r="V54" s="3" t="s">
        <v>123</v>
      </c>
    </row>
    <row r="55" spans="18:22" s="3" customFormat="1" ht="18.75" x14ac:dyDescent="0.4">
      <c r="R55" s="16"/>
      <c r="S55" s="16"/>
      <c r="T55" s="16"/>
      <c r="V55" s="3" t="s">
        <v>127</v>
      </c>
    </row>
    <row r="56" spans="18:22" s="3" customFormat="1" ht="18.75" x14ac:dyDescent="0.4"/>
    <row r="57" spans="18:22" s="3" customFormat="1" ht="18.75" x14ac:dyDescent="0.4"/>
    <row r="58" spans="18:22" s="3" customFormat="1" ht="18.75" x14ac:dyDescent="0.4"/>
    <row r="59" spans="18:22" s="3" customFormat="1" ht="18.75" x14ac:dyDescent="0.4"/>
    <row r="60" spans="18:22" s="3" customFormat="1" ht="18.75" x14ac:dyDescent="0.4"/>
    <row r="61" spans="18:22" s="3" customFormat="1" ht="18.75" x14ac:dyDescent="0.4"/>
    <row r="62" spans="18:22" s="3" customFormat="1" ht="18.75" x14ac:dyDescent="0.4"/>
    <row r="63" spans="18:22" s="3" customFormat="1" ht="18.75" x14ac:dyDescent="0.4"/>
    <row r="64" spans="18:22" s="3" customFormat="1" ht="18.75" x14ac:dyDescent="0.4"/>
    <row r="65" spans="1:22" s="3" customFormat="1" ht="18.75" x14ac:dyDescent="0.4"/>
    <row r="66" spans="1:22" s="3" customFormat="1" ht="18.75" x14ac:dyDescent="0.4"/>
    <row r="67" spans="1:22" s="3" customFormat="1" x14ac:dyDescent="0.4">
      <c r="B67" s="1"/>
      <c r="C67" s="1"/>
    </row>
    <row r="68" spans="1:22" s="3" customForma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22" s="3" customForma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22" s="3" customForma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22" s="3" customForma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22" s="3" customForma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22" s="3" customForma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22" s="3" customForma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22" s="3" customForma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22" s="3" customForma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22" s="3" customForma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22" x14ac:dyDescent="0.4">
      <c r="R78" s="3"/>
      <c r="S78" s="3"/>
      <c r="T78" s="3"/>
      <c r="U78" s="3"/>
      <c r="V78" s="3"/>
    </row>
    <row r="79" spans="1:22" x14ac:dyDescent="0.4">
      <c r="R79" s="3"/>
      <c r="S79" s="3"/>
      <c r="T79" s="3"/>
      <c r="V79" s="3"/>
    </row>
    <row r="80" spans="1:22" x14ac:dyDescent="0.4">
      <c r="V80" s="3"/>
    </row>
    <row r="81" spans="22:22" x14ac:dyDescent="0.4">
      <c r="V81" s="3"/>
    </row>
    <row r="82" spans="22:22" x14ac:dyDescent="0.4">
      <c r="V82" s="3"/>
    </row>
    <row r="83" spans="22:22" x14ac:dyDescent="0.4">
      <c r="V83" s="3"/>
    </row>
    <row r="84" spans="22:22" x14ac:dyDescent="0.4">
      <c r="V84" s="3"/>
    </row>
    <row r="85" spans="22:22" x14ac:dyDescent="0.4">
      <c r="V85" s="3"/>
    </row>
    <row r="86" spans="22:22" x14ac:dyDescent="0.4">
      <c r="V86" s="3"/>
    </row>
    <row r="87" spans="22:22" x14ac:dyDescent="0.4">
      <c r="V87" s="3"/>
    </row>
    <row r="88" spans="22:22" x14ac:dyDescent="0.4">
      <c r="V88" s="3"/>
    </row>
    <row r="89" spans="22:22" x14ac:dyDescent="0.4">
      <c r="V89" s="3"/>
    </row>
    <row r="90" spans="22:22" x14ac:dyDescent="0.4">
      <c r="V90" s="3"/>
    </row>
    <row r="91" spans="22:22" x14ac:dyDescent="0.4">
      <c r="V91" s="3"/>
    </row>
    <row r="92" spans="22:22" x14ac:dyDescent="0.4">
      <c r="V92" s="3"/>
    </row>
    <row r="93" spans="22:22" x14ac:dyDescent="0.4">
      <c r="V93" s="3"/>
    </row>
    <row r="94" spans="22:22" x14ac:dyDescent="0.4">
      <c r="V94" s="3"/>
    </row>
    <row r="95" spans="22:22" x14ac:dyDescent="0.4">
      <c r="V95" s="3"/>
    </row>
    <row r="96" spans="22:22" x14ac:dyDescent="0.4">
      <c r="V96" s="3"/>
    </row>
    <row r="97" spans="22:22" x14ac:dyDescent="0.4">
      <c r="V97" s="3"/>
    </row>
  </sheetData>
  <mergeCells count="79">
    <mergeCell ref="O18:Q18"/>
    <mergeCell ref="A11:B11"/>
    <mergeCell ref="C17:F17"/>
    <mergeCell ref="A17:B17"/>
    <mergeCell ref="O15:Q15"/>
    <mergeCell ref="O16:Q16"/>
    <mergeCell ref="C14:D14"/>
    <mergeCell ref="J14:K14"/>
    <mergeCell ref="L14:M14"/>
    <mergeCell ref="J18:K18"/>
    <mergeCell ref="L18:M18"/>
    <mergeCell ref="H14:I18"/>
    <mergeCell ref="J15:K15"/>
    <mergeCell ref="L15:M15"/>
    <mergeCell ref="J16:K16"/>
    <mergeCell ref="C11:F11"/>
    <mergeCell ref="A1:Q2"/>
    <mergeCell ref="E12:F12"/>
    <mergeCell ref="E13:F13"/>
    <mergeCell ref="E14:F14"/>
    <mergeCell ref="N3:Q3"/>
    <mergeCell ref="N5:Q5"/>
    <mergeCell ref="H12:I12"/>
    <mergeCell ref="H13:I13"/>
    <mergeCell ref="J12:N12"/>
    <mergeCell ref="J13:N13"/>
    <mergeCell ref="O14:Q14"/>
    <mergeCell ref="A12:B12"/>
    <mergeCell ref="A13:B13"/>
    <mergeCell ref="A14:B14"/>
    <mergeCell ref="C12:D12"/>
    <mergeCell ref="C13:D13"/>
    <mergeCell ref="M38:Q38"/>
    <mergeCell ref="N42:Q42"/>
    <mergeCell ref="J38:L38"/>
    <mergeCell ref="K20:L20"/>
    <mergeCell ref="K21:L21"/>
    <mergeCell ref="K22:L22"/>
    <mergeCell ref="A26:Q36"/>
    <mergeCell ref="O20:Q20"/>
    <mergeCell ref="O21:Q21"/>
    <mergeCell ref="O22:Q22"/>
    <mergeCell ref="M20:N20"/>
    <mergeCell ref="M21:N21"/>
    <mergeCell ref="M22:N22"/>
    <mergeCell ref="C20:D20"/>
    <mergeCell ref="G21:H21"/>
    <mergeCell ref="A22:B22"/>
    <mergeCell ref="A5:B5"/>
    <mergeCell ref="H9:K9"/>
    <mergeCell ref="L6:M6"/>
    <mergeCell ref="L7:M7"/>
    <mergeCell ref="A9:B9"/>
    <mergeCell ref="C9:D9"/>
    <mergeCell ref="F9:G9"/>
    <mergeCell ref="C6:G6"/>
    <mergeCell ref="A6:B6"/>
    <mergeCell ref="C5:G5"/>
    <mergeCell ref="O12:Q12"/>
    <mergeCell ref="O13:Q13"/>
    <mergeCell ref="J17:K17"/>
    <mergeCell ref="L17:M17"/>
    <mergeCell ref="N6:O6"/>
    <mergeCell ref="N7:O7"/>
    <mergeCell ref="L16:M16"/>
    <mergeCell ref="O17:Q17"/>
    <mergeCell ref="E22:F22"/>
    <mergeCell ref="C22:D22"/>
    <mergeCell ref="A18:B18"/>
    <mergeCell ref="A19:B19"/>
    <mergeCell ref="A20:B20"/>
    <mergeCell ref="A21:B21"/>
    <mergeCell ref="C21:D21"/>
    <mergeCell ref="E20:F20"/>
    <mergeCell ref="E21:F21"/>
    <mergeCell ref="C18:D18"/>
    <mergeCell ref="C19:D19"/>
    <mergeCell ref="E18:F18"/>
    <mergeCell ref="E19:F19"/>
  </mergeCells>
  <phoneticPr fontId="1"/>
  <dataValidations count="3">
    <dataValidation type="list" allowBlank="1" showInputMessage="1" showErrorMessage="1" sqref="M38 F38">
      <formula1>$W$15:$W$20</formula1>
    </dataValidation>
    <dataValidation type="list" allowBlank="1" showInputMessage="1" showErrorMessage="1" sqref="J12:N12">
      <formula1>$U$8:$U$19</formula1>
    </dataValidation>
    <dataValidation type="list" allowBlank="1" showInputMessage="1" showErrorMessage="1" sqref="J13:N13">
      <formula1>$V$8:$V$62</formula1>
    </dataValidation>
  </dataValidations>
  <pageMargins left="0.23622047244094491" right="0.23622047244094491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市立輪島病院</dc:creator>
  <cp:lastModifiedBy>市立輪島病院</cp:lastModifiedBy>
  <cp:lastPrinted>2021-02-08T03:25:37Z</cp:lastPrinted>
  <dcterms:created xsi:type="dcterms:W3CDTF">2020-09-15T02:32:48Z</dcterms:created>
  <dcterms:modified xsi:type="dcterms:W3CDTF">2023-01-24T06:01:55Z</dcterms:modified>
</cp:coreProperties>
</file>