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172.22.101.100\sangyou\上下水道局\02_庶務係\10_経営戦略\下水道\R03\"/>
    </mc:Choice>
  </mc:AlternateContent>
  <workbookProtection workbookAlgorithmName="SHA-512" workbookHashValue="5iYq49/8i4R2NG5aYW3D0PyNkFQ4+zd13b3cmoAz/fn6BH4CoTqGNPtTBRxg8nRKAnTNShppic+Q4iXbOJ2sWQ==" workbookSaltValue="G+7++24WW9Ep70kvp/gLv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I10" i="4"/>
  <c r="B10" i="4"/>
  <c r="BB8" i="4"/>
  <c r="AL8" i="4"/>
  <c r="AD8" i="4"/>
  <c r="I8" i="4"/>
  <c r="B8" i="4"/>
</calcChain>
</file>

<file path=xl/sharedStrings.xml><?xml version="1.0" encoding="utf-8"?>
<sst xmlns="http://schemas.openxmlformats.org/spreadsheetml/2006/main" count="275" uniqueCount="118">
  <si>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</si>
  <si>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</si>
  <si>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</si>
  <si>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</si>
  <si>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</si>
  <si>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</si>
  <si>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</si>
  <si>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</si>
  <si>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</si>
  <si>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</si>
  <si>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</si>
  <si>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</si>
  <si>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</si>
  <si>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</si>
  <si>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</si>
  <si>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</si>
  <si>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</si>
  <si>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</si>
  <si>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</si>
  <si>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</si>
  <si>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</si>
  <si>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</si>
  <si>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</si>
  <si>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</si>
  <si>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</si>
  <si>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</si>
  <si>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</si>
  <si>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</si>
  <si>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</si>
  <si>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</si>
  <si>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</si>
  <si>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</si>
  <si>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</si>
  <si>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</si>
  <si>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</si>
  <si>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</si>
  <si>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</si>
  <si>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</si>
  <si>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</si>
  <si>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</si>
  <si>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</si>
  <si>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</si>
  <si>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</si>
  <si>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</si>
  <si>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</si>
  <si>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</si>
  <si>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</si>
  <si>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</si>
  <si>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</si>
  <si>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</si>
  <si>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</si>
  <si>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</si>
  <si>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</si>
  <si>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</si>
  <si>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</si>
  <si>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</si>
  <si>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</si>
  <si>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</si>
  <si>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</si>
  <si>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</si>
  <si>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</si>
  <si>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</si>
  <si>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</si>
  <si>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</si>
  <si>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</si>
  <si>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</si>
  <si>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</si>
  <si>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</si>
  <si>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</si>
  <si>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</si>
  <si>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</si>
  <si>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</si>
  <si>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</si>
  <si>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</si>
  <si>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</si>
  <si>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</si>
  <si>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</si>
  <si>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</si>
  <si>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</si>
  <si>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</si>
  <si>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</si>
  <si>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</si>
  <si>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</si>
  <si>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</si>
  <si>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</si>
  <si>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</si>
  <si>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</si>
  <si>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</si>
  <si>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</si>
  <si>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</si>
  <si>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</si>
  <si>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</si>
  <si>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</si>
  <si>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</si>
  <si>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</si>
  <si>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</si>
  <si>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</si>
  <si>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</si>
  <si>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</si>
  <si>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</si>
  <si>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</si>
  <si>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</si>
  <si>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</si>
  <si>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</si>
  <si>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</si>
  <si>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</si>
  <si>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</si>
  <si>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</si>
  <si>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</si>
  <si>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</si>
  <si>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</si>
  <si>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</si>
  <si>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</si>
  <si>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</si>
  <si>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</si>
  <si>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①経常収支比率が100％を上回っているものの、⑤経費回収率が100％を大幅に下回っており一般会計繰入金等の使用料収入以外の収入に依存した経営となっています。　　　　　　　　　　　　　　　　　　　　③流動比率は100％を大きく下回っており、1年以内に支払うべき債務を支払うだけの現金化できる資産を保有しておらず、かなり厳しい経営状況となっています。　　　　　　　　　　　　　　　　　　　　　　　　　④企業債残高対事業規模比率、⑥汚水処理原価については、分流式に要する経費の一般会計繰入金がなくなったため、前年度より大幅に上昇したものと考えられる。　　　　       　　　　　　　　　　　　　</t>
    <rPh sb="35" eb="37">
      <t>オオハバ</t>
    </rPh>
    <rPh sb="99" eb="101">
      <t>リュウドウ</t>
    </rPh>
    <rPh sb="101" eb="103">
      <t>ヒリツ</t>
    </rPh>
    <rPh sb="109" eb="110">
      <t>オオ</t>
    </rPh>
    <rPh sb="112" eb="114">
      <t>シタマワ</t>
    </rPh>
    <rPh sb="120" eb="121">
      <t>ネン</t>
    </rPh>
    <rPh sb="121" eb="123">
      <t>イナイ</t>
    </rPh>
    <rPh sb="124" eb="126">
      <t>シハラ</t>
    </rPh>
    <rPh sb="129" eb="131">
      <t>サイム</t>
    </rPh>
    <rPh sb="132" eb="134">
      <t>シハラ</t>
    </rPh>
    <rPh sb="138" eb="140">
      <t>ゲンキン</t>
    </rPh>
    <rPh sb="140" eb="141">
      <t>カ</t>
    </rPh>
    <rPh sb="144" eb="146">
      <t>シサン</t>
    </rPh>
    <rPh sb="147" eb="149">
      <t>ホユウ</t>
    </rPh>
    <rPh sb="158" eb="159">
      <t>キビ</t>
    </rPh>
    <rPh sb="161" eb="163">
      <t>ケイエイ</t>
    </rPh>
    <rPh sb="163" eb="165">
      <t>ジョウキョウ</t>
    </rPh>
    <rPh sb="199" eb="201">
      <t>キギョウ</t>
    </rPh>
    <rPh sb="201" eb="202">
      <t>サイ</t>
    </rPh>
    <rPh sb="202" eb="204">
      <t>ザンダカ</t>
    </rPh>
    <rPh sb="204" eb="205">
      <t>タイ</t>
    </rPh>
    <rPh sb="205" eb="207">
      <t>ジギョウ</t>
    </rPh>
    <rPh sb="207" eb="209">
      <t>キボ</t>
    </rPh>
    <rPh sb="209" eb="211">
      <t>ヒリツ</t>
    </rPh>
    <rPh sb="213" eb="215">
      <t>オスイ</t>
    </rPh>
    <rPh sb="215" eb="217">
      <t>ショリ</t>
    </rPh>
    <rPh sb="217" eb="219">
      <t>ゲンカ</t>
    </rPh>
    <rPh sb="225" eb="227">
      <t>ブンリュウ</t>
    </rPh>
    <rPh sb="227" eb="228">
      <t>シキ</t>
    </rPh>
    <rPh sb="229" eb="230">
      <t>ヨウ</t>
    </rPh>
    <rPh sb="232" eb="234">
      <t>ケイヒ</t>
    </rPh>
    <rPh sb="235" eb="237">
      <t>イッパン</t>
    </rPh>
    <rPh sb="237" eb="239">
      <t>カイケイ</t>
    </rPh>
    <rPh sb="239" eb="241">
      <t>クリイレ</t>
    </rPh>
    <rPh sb="241" eb="242">
      <t>キン</t>
    </rPh>
    <rPh sb="251" eb="254">
      <t>ゼンネンド</t>
    </rPh>
    <rPh sb="256" eb="258">
      <t>オオハバ</t>
    </rPh>
    <rPh sb="259" eb="261">
      <t>ジョウショウ</t>
    </rPh>
    <rPh sb="266" eb="267">
      <t>カンガ</t>
    </rPh>
    <phoneticPr fontId="4"/>
  </si>
  <si>
    <t>供用開始から23年のため、管渠については法定耐用年数に達するまでにまだ十分な期間があり老朽化の心配は今のところはない。設備については、大規模な改修工事費を抑制するため、長寿命化対策事業の実施を予定しています。</t>
    <rPh sb="0" eb="2">
      <t>キョウヨウ</t>
    </rPh>
    <rPh sb="2" eb="4">
      <t>カイシ</t>
    </rPh>
    <rPh sb="8" eb="9">
      <t>ネン</t>
    </rPh>
    <rPh sb="35" eb="37">
      <t>ジュウブン</t>
    </rPh>
    <rPh sb="43" eb="46">
      <t>ロウキュウカ</t>
    </rPh>
    <rPh sb="47" eb="49">
      <t>シンパイ</t>
    </rPh>
    <rPh sb="50" eb="51">
      <t>イマ</t>
    </rPh>
    <rPh sb="59" eb="61">
      <t>セツビ</t>
    </rPh>
    <rPh sb="67" eb="70">
      <t>ダイキボ</t>
    </rPh>
    <rPh sb="71" eb="73">
      <t>カイシュウ</t>
    </rPh>
    <rPh sb="73" eb="75">
      <t>コウジ</t>
    </rPh>
    <rPh sb="75" eb="76">
      <t>ヒ</t>
    </rPh>
    <rPh sb="77" eb="79">
      <t>ヨクセイ</t>
    </rPh>
    <rPh sb="84" eb="88">
      <t>チョウジュミョウカ</t>
    </rPh>
    <rPh sb="88" eb="90">
      <t>タイサク</t>
    </rPh>
    <rPh sb="90" eb="92">
      <t>ジギョウ</t>
    </rPh>
    <rPh sb="93" eb="95">
      <t>ジッシ</t>
    </rPh>
    <rPh sb="96" eb="98">
      <t>ヨテイ</t>
    </rPh>
    <phoneticPr fontId="4"/>
  </si>
  <si>
    <t>使用料収入のみで賄えないため、企業債（資本費平準化債）の借入や一般会計からの繰入などにより事業を実施しており、大変厳しい経営状態である。料金の適正化に向けた検討を実施し、安定した収入の確保に取り組む必要があると考えられます。</t>
    <rPh sb="15" eb="17">
      <t>キギョウ</t>
    </rPh>
    <rPh sb="17" eb="18">
      <t>サイ</t>
    </rPh>
    <rPh sb="19" eb="21">
      <t>シホン</t>
    </rPh>
    <rPh sb="21" eb="22">
      <t>ヒ</t>
    </rPh>
    <rPh sb="22" eb="25">
      <t>ヘイジュンカ</t>
    </rPh>
    <rPh sb="25" eb="26">
      <t>サイ</t>
    </rPh>
    <rPh sb="28" eb="30">
      <t>カリイレ</t>
    </rPh>
    <rPh sb="31" eb="33">
      <t>イッパン</t>
    </rPh>
    <rPh sb="33" eb="35">
      <t>カイケイ</t>
    </rPh>
    <rPh sb="38" eb="40">
      <t>クリイレ</t>
    </rPh>
    <rPh sb="45" eb="47">
      <t>ジギョウ</t>
    </rPh>
    <rPh sb="48" eb="50">
      <t>ジッシ</t>
    </rPh>
    <rPh sb="55" eb="57">
      <t>タイヘン</t>
    </rPh>
    <rPh sb="57" eb="58">
      <t>キビ</t>
    </rPh>
    <rPh sb="60" eb="62">
      <t>ケイエイ</t>
    </rPh>
    <rPh sb="62" eb="64">
      <t>ジョウタイ</t>
    </rPh>
    <rPh sb="68" eb="70">
      <t>リョウキン</t>
    </rPh>
    <rPh sb="71" eb="74">
      <t>テキセイカ</t>
    </rPh>
    <rPh sb="75" eb="76">
      <t>ム</t>
    </rPh>
    <rPh sb="78" eb="80">
      <t>ケントウ</t>
    </rPh>
    <rPh sb="81" eb="83">
      <t>ジッシ</t>
    </rPh>
    <rPh sb="85" eb="87">
      <t>アンテイ</t>
    </rPh>
    <rPh sb="89" eb="91">
      <t>シュウニュウ</t>
    </rPh>
    <rPh sb="92" eb="94">
      <t>カクホ</t>
    </rPh>
    <rPh sb="95" eb="96">
      <t>ト</t>
    </rPh>
    <rPh sb="97" eb="98">
      <t>ク</t>
    </rPh>
    <rPh sb="99" eb="101">
      <t>ヒツヨウ</t>
    </rPh>
    <rPh sb="105" eb="10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</si>
</sst>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125-4229-96BE-CF3560020AE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1.6</c:v>
                </c:pt>
              </c:numCache>
            </c:numRef>
          </c:val>
          <c:smooth val="0"/>
          <c:extLst>
            <c:ext xmlns:c16="http://schemas.microsoft.com/office/drawing/2014/chart" uri="{C3380CC4-5D6E-409C-BE32-E72D297353CC}">
              <c16:uniqueId val="{00000001-4125-4229-96BE-CF3560020AE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25.93</c:v>
                </c:pt>
                <c:pt idx="3">
                  <c:v>25.19</c:v>
                </c:pt>
                <c:pt idx="4">
                  <c:v>25.19</c:v>
                </c:pt>
              </c:numCache>
            </c:numRef>
          </c:val>
          <c:extLst>
            <c:ext xmlns:c16="http://schemas.microsoft.com/office/drawing/2014/chart" uri="{C3380CC4-5D6E-409C-BE32-E72D297353CC}">
              <c16:uniqueId val="{00000000-D0BA-477F-B595-A9597E14F96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32.229999999999997</c:v>
                </c:pt>
                <c:pt idx="3">
                  <c:v>32.479999999999997</c:v>
                </c:pt>
                <c:pt idx="4">
                  <c:v>30.19</c:v>
                </c:pt>
              </c:numCache>
            </c:numRef>
          </c:val>
          <c:smooth val="0"/>
          <c:extLst>
            <c:ext xmlns:c16="http://schemas.microsoft.com/office/drawing/2014/chart" uri="{C3380CC4-5D6E-409C-BE32-E72D297353CC}">
              <c16:uniqueId val="{00000001-D0BA-477F-B595-A9597E14F96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90.33</c:v>
                </c:pt>
                <c:pt idx="3">
                  <c:v>93.47</c:v>
                </c:pt>
                <c:pt idx="4">
                  <c:v>96.07</c:v>
                </c:pt>
              </c:numCache>
            </c:numRef>
          </c:val>
          <c:extLst>
            <c:ext xmlns:c16="http://schemas.microsoft.com/office/drawing/2014/chart" uri="{C3380CC4-5D6E-409C-BE32-E72D297353CC}">
              <c16:uniqueId val="{00000000-AB90-4B3D-A006-0FA85202BD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80.8</c:v>
                </c:pt>
                <c:pt idx="3">
                  <c:v>79.2</c:v>
                </c:pt>
                <c:pt idx="4">
                  <c:v>79.09</c:v>
                </c:pt>
              </c:numCache>
            </c:numRef>
          </c:val>
          <c:smooth val="0"/>
          <c:extLst>
            <c:ext xmlns:c16="http://schemas.microsoft.com/office/drawing/2014/chart" uri="{C3380CC4-5D6E-409C-BE32-E72D297353CC}">
              <c16:uniqueId val="{00000001-AB90-4B3D-A006-0FA85202BD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112.8</c:v>
                </c:pt>
                <c:pt idx="3">
                  <c:v>107.3</c:v>
                </c:pt>
                <c:pt idx="4">
                  <c:v>121.26</c:v>
                </c:pt>
              </c:numCache>
            </c:numRef>
          </c:val>
          <c:extLst>
            <c:ext xmlns:c16="http://schemas.microsoft.com/office/drawing/2014/chart" uri="{C3380CC4-5D6E-409C-BE32-E72D297353CC}">
              <c16:uniqueId val="{00000000-C479-4229-B6F2-52ABE64622D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101.36</c:v>
                </c:pt>
                <c:pt idx="3">
                  <c:v>99.33</c:v>
                </c:pt>
                <c:pt idx="4">
                  <c:v>101.18</c:v>
                </c:pt>
              </c:numCache>
            </c:numRef>
          </c:val>
          <c:smooth val="0"/>
          <c:extLst>
            <c:ext xmlns:c16="http://schemas.microsoft.com/office/drawing/2014/chart" uri="{C3380CC4-5D6E-409C-BE32-E72D297353CC}">
              <c16:uniqueId val="{00000001-C479-4229-B6F2-52ABE64622D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5.91</c:v>
                </c:pt>
                <c:pt idx="3">
                  <c:v>11.82</c:v>
                </c:pt>
                <c:pt idx="4">
                  <c:v>14.94</c:v>
                </c:pt>
              </c:numCache>
            </c:numRef>
          </c:val>
          <c:extLst>
            <c:ext xmlns:c16="http://schemas.microsoft.com/office/drawing/2014/chart" uri="{C3380CC4-5D6E-409C-BE32-E72D297353CC}">
              <c16:uniqueId val="{00000000-BE66-4EA3-8891-2F179DB545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30.26</c:v>
                </c:pt>
                <c:pt idx="3">
                  <c:v>28.97</c:v>
                </c:pt>
                <c:pt idx="4">
                  <c:v>20.14</c:v>
                </c:pt>
              </c:numCache>
            </c:numRef>
          </c:val>
          <c:smooth val="0"/>
          <c:extLst>
            <c:ext xmlns:c16="http://schemas.microsoft.com/office/drawing/2014/chart" uri="{C3380CC4-5D6E-409C-BE32-E72D297353CC}">
              <c16:uniqueId val="{00000001-BE66-4EA3-8891-2F179DB545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722-4F8C-A95C-302E23D515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722-4F8C-A95C-302E23D515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29F-45C3-ADEE-DCBFF54B3C6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221.05</c:v>
                </c:pt>
                <c:pt idx="3">
                  <c:v>210</c:v>
                </c:pt>
                <c:pt idx="4">
                  <c:v>140.63</c:v>
                </c:pt>
              </c:numCache>
            </c:numRef>
          </c:val>
          <c:smooth val="0"/>
          <c:extLst>
            <c:ext xmlns:c16="http://schemas.microsoft.com/office/drawing/2014/chart" uri="{C3380CC4-5D6E-409C-BE32-E72D297353CC}">
              <c16:uniqueId val="{00000001-C29F-45C3-ADEE-DCBFF54B3C6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8.91</c:v>
                </c:pt>
                <c:pt idx="3">
                  <c:v>17.309999999999999</c:v>
                </c:pt>
                <c:pt idx="4">
                  <c:v>15.48</c:v>
                </c:pt>
              </c:numCache>
            </c:numRef>
          </c:val>
          <c:extLst>
            <c:ext xmlns:c16="http://schemas.microsoft.com/office/drawing/2014/chart" uri="{C3380CC4-5D6E-409C-BE32-E72D297353CC}">
              <c16:uniqueId val="{00000000-B015-4D50-B2C9-37D75AE9B89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80.95</c:v>
                </c:pt>
                <c:pt idx="3">
                  <c:v>62.55</c:v>
                </c:pt>
                <c:pt idx="4">
                  <c:v>56.53</c:v>
                </c:pt>
              </c:numCache>
            </c:numRef>
          </c:val>
          <c:smooth val="0"/>
          <c:extLst>
            <c:ext xmlns:c16="http://schemas.microsoft.com/office/drawing/2014/chart" uri="{C3380CC4-5D6E-409C-BE32-E72D297353CC}">
              <c16:uniqueId val="{00000001-B015-4D50-B2C9-37D75AE9B89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571.04999999999995</c:v>
                </c:pt>
                <c:pt idx="3">
                  <c:v>575.86</c:v>
                </c:pt>
                <c:pt idx="4">
                  <c:v>5803.73</c:v>
                </c:pt>
              </c:numCache>
            </c:numRef>
          </c:val>
          <c:extLst>
            <c:ext xmlns:c16="http://schemas.microsoft.com/office/drawing/2014/chart" uri="{C3380CC4-5D6E-409C-BE32-E72D297353CC}">
              <c16:uniqueId val="{00000000-B261-48E3-9955-5116CD4A02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1006.65</c:v>
                </c:pt>
                <c:pt idx="3">
                  <c:v>998.42</c:v>
                </c:pt>
                <c:pt idx="4">
                  <c:v>1095.52</c:v>
                </c:pt>
              </c:numCache>
            </c:numRef>
          </c:val>
          <c:smooth val="0"/>
          <c:extLst>
            <c:ext xmlns:c16="http://schemas.microsoft.com/office/drawing/2014/chart" uri="{C3380CC4-5D6E-409C-BE32-E72D297353CC}">
              <c16:uniqueId val="{00000001-B261-48E3-9955-5116CD4A02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47.55</c:v>
                </c:pt>
                <c:pt idx="3">
                  <c:v>32.69</c:v>
                </c:pt>
                <c:pt idx="4">
                  <c:v>22.66</c:v>
                </c:pt>
              </c:numCache>
            </c:numRef>
          </c:val>
          <c:extLst>
            <c:ext xmlns:c16="http://schemas.microsoft.com/office/drawing/2014/chart" uri="{C3380CC4-5D6E-409C-BE32-E72D297353CC}">
              <c16:uniqueId val="{00000000-DF85-4B16-8F35-722A4C07C1E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43.43</c:v>
                </c:pt>
                <c:pt idx="3">
                  <c:v>41.41</c:v>
                </c:pt>
                <c:pt idx="4">
                  <c:v>39.64</c:v>
                </c:pt>
              </c:numCache>
            </c:numRef>
          </c:val>
          <c:smooth val="0"/>
          <c:extLst>
            <c:ext xmlns:c16="http://schemas.microsoft.com/office/drawing/2014/chart" uri="{C3380CC4-5D6E-409C-BE32-E72D297353CC}">
              <c16:uniqueId val="{00000001-DF85-4B16-8F35-722A4C07C1E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411.41</c:v>
                </c:pt>
                <c:pt idx="3">
                  <c:v>596.63</c:v>
                </c:pt>
                <c:pt idx="4">
                  <c:v>877.44</c:v>
                </c:pt>
              </c:numCache>
            </c:numRef>
          </c:val>
          <c:extLst>
            <c:ext xmlns:c16="http://schemas.microsoft.com/office/drawing/2014/chart" uri="{C3380CC4-5D6E-409C-BE32-E72D297353CC}">
              <c16:uniqueId val="{00000000-2913-4AA8-89C5-8924C59E4B9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400.44</c:v>
                </c:pt>
                <c:pt idx="3">
                  <c:v>417.56</c:v>
                </c:pt>
                <c:pt idx="4">
                  <c:v>449.72</c:v>
                </c:pt>
              </c:numCache>
            </c:numRef>
          </c:val>
          <c:smooth val="0"/>
          <c:extLst>
            <c:ext xmlns:c16="http://schemas.microsoft.com/office/drawing/2014/chart" uri="{C3380CC4-5D6E-409C-BE32-E72D297353CC}">
              <c16:uniqueId val="{00000001-2913-4AA8-89C5-8924C59E4B9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6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輪島市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25638</v>
      </c>
      <c r="AM8" s="69"/>
      <c r="AN8" s="69"/>
      <c r="AO8" s="69"/>
      <c r="AP8" s="69"/>
      <c r="AQ8" s="69"/>
      <c r="AR8" s="69"/>
      <c r="AS8" s="69"/>
      <c r="AT8" s="68">
        <f>データ!T6</f>
        <v>426.32</v>
      </c>
      <c r="AU8" s="68"/>
      <c r="AV8" s="68"/>
      <c r="AW8" s="68"/>
      <c r="AX8" s="68"/>
      <c r="AY8" s="68"/>
      <c r="AZ8" s="68"/>
      <c r="BA8" s="68"/>
      <c r="BB8" s="68">
        <f>データ!U6</f>
        <v>60.14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50.46</v>
      </c>
      <c r="J10" s="68"/>
      <c r="K10" s="68"/>
      <c r="L10" s="68"/>
      <c r="M10" s="68"/>
      <c r="N10" s="68"/>
      <c r="O10" s="68"/>
      <c r="P10" s="68">
        <f>データ!P6</f>
        <v>1.1100000000000001</v>
      </c>
      <c r="Q10" s="68"/>
      <c r="R10" s="68"/>
      <c r="S10" s="68"/>
      <c r="T10" s="68"/>
      <c r="U10" s="68"/>
      <c r="V10" s="68"/>
      <c r="W10" s="68">
        <f>データ!Q6</f>
        <v>80.569999999999993</v>
      </c>
      <c r="X10" s="68"/>
      <c r="Y10" s="68"/>
      <c r="Z10" s="68"/>
      <c r="AA10" s="68"/>
      <c r="AB10" s="68"/>
      <c r="AC10" s="68"/>
      <c r="AD10" s="69">
        <f>データ!R6</f>
        <v>3450</v>
      </c>
      <c r="AE10" s="69"/>
      <c r="AF10" s="69"/>
      <c r="AG10" s="69"/>
      <c r="AH10" s="69"/>
      <c r="AI10" s="69"/>
      <c r="AJ10" s="69"/>
      <c r="AK10" s="2"/>
      <c r="AL10" s="69">
        <f>データ!V6</f>
        <v>280</v>
      </c>
      <c r="AM10" s="69"/>
      <c r="AN10" s="69"/>
      <c r="AO10" s="69"/>
      <c r="AP10" s="69"/>
      <c r="AQ10" s="69"/>
      <c r="AR10" s="69"/>
      <c r="AS10" s="69"/>
      <c r="AT10" s="68">
        <f>データ!W6</f>
        <v>0.09</v>
      </c>
      <c r="AU10" s="68"/>
      <c r="AV10" s="68"/>
      <c r="AW10" s="68"/>
      <c r="AX10" s="68"/>
      <c r="AY10" s="68"/>
      <c r="AZ10" s="68"/>
      <c r="BA10" s="68"/>
      <c r="BB10" s="68">
        <f>データ!X6</f>
        <v>3111.11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mjTr68HrLngswtdV0lxfPbdS1XwKh5GKoRc3KLF4rAf0fLDQI/9cnkajoHmqgowd5rXTrUUlCnoA05kUu7nzGw==" saltValue="yAqkxZDeUHsrYBA9inWJd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172049</v>
      </c>
      <c r="D6" s="33">
        <f t="shared" si="3"/>
        <v>46</v>
      </c>
      <c r="E6" s="33">
        <f t="shared" si="3"/>
        <v>17</v>
      </c>
      <c r="F6" s="33">
        <f t="shared" si="3"/>
        <v>6</v>
      </c>
      <c r="G6" s="33">
        <f t="shared" si="3"/>
        <v>0</v>
      </c>
      <c r="H6" s="33" t="str">
        <f t="shared" si="3"/>
        <v>石川県　輪島市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50.46</v>
      </c>
      <c r="P6" s="34">
        <f t="shared" si="3"/>
        <v>1.1100000000000001</v>
      </c>
      <c r="Q6" s="34">
        <f t="shared" si="3"/>
        <v>80.569999999999993</v>
      </c>
      <c r="R6" s="34">
        <f t="shared" si="3"/>
        <v>3450</v>
      </c>
      <c r="S6" s="34">
        <f t="shared" si="3"/>
        <v>25638</v>
      </c>
      <c r="T6" s="34">
        <f t="shared" si="3"/>
        <v>426.32</v>
      </c>
      <c r="U6" s="34">
        <f t="shared" si="3"/>
        <v>60.14</v>
      </c>
      <c r="V6" s="34">
        <f t="shared" si="3"/>
        <v>280</v>
      </c>
      <c r="W6" s="34">
        <f t="shared" si="3"/>
        <v>0.09</v>
      </c>
      <c r="X6" s="34">
        <f t="shared" si="3"/>
        <v>3111.11</v>
      </c>
      <c r="Y6" s="35" t="str">
        <f>IF(Y7="",NA(),Y7)</f>
        <v>-</v>
      </c>
      <c r="Z6" s="35" t="str">
        <f t="shared" ref="Z6:AH6" si="4">IF(Z7="",NA(),Z7)</f>
        <v>-</v>
      </c>
      <c r="AA6" s="35">
        <f t="shared" si="4"/>
        <v>112.8</v>
      </c>
      <c r="AB6" s="35">
        <f t="shared" si="4"/>
        <v>107.3</v>
      </c>
      <c r="AC6" s="35">
        <f t="shared" si="4"/>
        <v>121.26</v>
      </c>
      <c r="AD6" s="35" t="str">
        <f t="shared" si="4"/>
        <v>-</v>
      </c>
      <c r="AE6" s="35" t="str">
        <f t="shared" si="4"/>
        <v>-</v>
      </c>
      <c r="AF6" s="35">
        <f t="shared" si="4"/>
        <v>101.36</v>
      </c>
      <c r="AG6" s="35">
        <f t="shared" si="4"/>
        <v>99.33</v>
      </c>
      <c r="AH6" s="35">
        <f t="shared" si="4"/>
        <v>101.18</v>
      </c>
      <c r="AI6" s="34" t="str">
        <f>IF(AI7="","",IF(AI7="-","【-】","【"&amp;SUBSTITUTE(TEXT(AI7,"#,##0.00"),"-","△")&amp;"】"))</f>
        <v>【99.28】</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221.05</v>
      </c>
      <c r="AR6" s="35">
        <f t="shared" si="5"/>
        <v>210</v>
      </c>
      <c r="AS6" s="35">
        <f t="shared" si="5"/>
        <v>140.63</v>
      </c>
      <c r="AT6" s="34" t="str">
        <f>IF(AT7="","",IF(AT7="-","【-】","【"&amp;SUBSTITUTE(TEXT(AT7,"#,##0.00"),"-","△")&amp;"】"))</f>
        <v>【86.39】</v>
      </c>
      <c r="AU6" s="35" t="str">
        <f>IF(AU7="",NA(),AU7)</f>
        <v>-</v>
      </c>
      <c r="AV6" s="35" t="str">
        <f t="shared" ref="AV6:BD6" si="6">IF(AV7="",NA(),AV7)</f>
        <v>-</v>
      </c>
      <c r="AW6" s="35">
        <f t="shared" si="6"/>
        <v>8.91</v>
      </c>
      <c r="AX6" s="35">
        <f t="shared" si="6"/>
        <v>17.309999999999999</v>
      </c>
      <c r="AY6" s="35">
        <f t="shared" si="6"/>
        <v>15.48</v>
      </c>
      <c r="AZ6" s="35" t="str">
        <f t="shared" si="6"/>
        <v>-</v>
      </c>
      <c r="BA6" s="35" t="str">
        <f t="shared" si="6"/>
        <v>-</v>
      </c>
      <c r="BB6" s="35">
        <f t="shared" si="6"/>
        <v>80.95</v>
      </c>
      <c r="BC6" s="35">
        <f t="shared" si="6"/>
        <v>62.55</v>
      </c>
      <c r="BD6" s="35">
        <f t="shared" si="6"/>
        <v>56.53</v>
      </c>
      <c r="BE6" s="34" t="str">
        <f>IF(BE7="","",IF(BE7="-","【-】","【"&amp;SUBSTITUTE(TEXT(BE7,"#,##0.00"),"-","△")&amp;"】"))</f>
        <v>【58.47】</v>
      </c>
      <c r="BF6" s="35" t="str">
        <f>IF(BF7="",NA(),BF7)</f>
        <v>-</v>
      </c>
      <c r="BG6" s="35" t="str">
        <f t="shared" ref="BG6:BO6" si="7">IF(BG7="",NA(),BG7)</f>
        <v>-</v>
      </c>
      <c r="BH6" s="35">
        <f t="shared" si="7"/>
        <v>571.04999999999995</v>
      </c>
      <c r="BI6" s="35">
        <f t="shared" si="7"/>
        <v>575.86</v>
      </c>
      <c r="BJ6" s="35">
        <f t="shared" si="7"/>
        <v>5803.73</v>
      </c>
      <c r="BK6" s="35" t="str">
        <f t="shared" si="7"/>
        <v>-</v>
      </c>
      <c r="BL6" s="35" t="str">
        <f t="shared" si="7"/>
        <v>-</v>
      </c>
      <c r="BM6" s="35">
        <f t="shared" si="7"/>
        <v>1006.65</v>
      </c>
      <c r="BN6" s="35">
        <f t="shared" si="7"/>
        <v>998.42</v>
      </c>
      <c r="BO6" s="35">
        <f t="shared" si="7"/>
        <v>1095.52</v>
      </c>
      <c r="BP6" s="34" t="str">
        <f>IF(BP7="","",IF(BP7="-","【-】","【"&amp;SUBSTITUTE(TEXT(BP7,"#,##0.00"),"-","△")&amp;"】"))</f>
        <v>【1,042.34】</v>
      </c>
      <c r="BQ6" s="35" t="str">
        <f>IF(BQ7="",NA(),BQ7)</f>
        <v>-</v>
      </c>
      <c r="BR6" s="35" t="str">
        <f t="shared" ref="BR6:BZ6" si="8">IF(BR7="",NA(),BR7)</f>
        <v>-</v>
      </c>
      <c r="BS6" s="35">
        <f t="shared" si="8"/>
        <v>47.55</v>
      </c>
      <c r="BT6" s="35">
        <f t="shared" si="8"/>
        <v>32.69</v>
      </c>
      <c r="BU6" s="35">
        <f t="shared" si="8"/>
        <v>22.66</v>
      </c>
      <c r="BV6" s="35" t="str">
        <f t="shared" si="8"/>
        <v>-</v>
      </c>
      <c r="BW6" s="35" t="str">
        <f t="shared" si="8"/>
        <v>-</v>
      </c>
      <c r="BX6" s="35">
        <f t="shared" si="8"/>
        <v>43.43</v>
      </c>
      <c r="BY6" s="35">
        <f t="shared" si="8"/>
        <v>41.41</v>
      </c>
      <c r="BZ6" s="35">
        <f t="shared" si="8"/>
        <v>39.64</v>
      </c>
      <c r="CA6" s="34" t="str">
        <f>IF(CA7="","",IF(CA7="-","【-】","【"&amp;SUBSTITUTE(TEXT(CA7,"#,##0.00"),"-","△")&amp;"】"))</f>
        <v>【42.60】</v>
      </c>
      <c r="CB6" s="35" t="str">
        <f>IF(CB7="",NA(),CB7)</f>
        <v>-</v>
      </c>
      <c r="CC6" s="35" t="str">
        <f t="shared" ref="CC6:CK6" si="9">IF(CC7="",NA(),CC7)</f>
        <v>-</v>
      </c>
      <c r="CD6" s="35">
        <f t="shared" si="9"/>
        <v>411.41</v>
      </c>
      <c r="CE6" s="35">
        <f t="shared" si="9"/>
        <v>596.63</v>
      </c>
      <c r="CF6" s="35">
        <f t="shared" si="9"/>
        <v>877.44</v>
      </c>
      <c r="CG6" s="35" t="str">
        <f t="shared" si="9"/>
        <v>-</v>
      </c>
      <c r="CH6" s="35" t="str">
        <f t="shared" si="9"/>
        <v>-</v>
      </c>
      <c r="CI6" s="35">
        <f t="shared" si="9"/>
        <v>400.44</v>
      </c>
      <c r="CJ6" s="35">
        <f t="shared" si="9"/>
        <v>417.56</v>
      </c>
      <c r="CK6" s="35">
        <f t="shared" si="9"/>
        <v>449.72</v>
      </c>
      <c r="CL6" s="34" t="str">
        <f>IF(CL7="","",IF(CL7="-","【-】","【"&amp;SUBSTITUTE(TEXT(CL7,"#,##0.00"),"-","△")&amp;"】"))</f>
        <v>【410.22】</v>
      </c>
      <c r="CM6" s="35" t="str">
        <f>IF(CM7="",NA(),CM7)</f>
        <v>-</v>
      </c>
      <c r="CN6" s="35" t="str">
        <f t="shared" ref="CN6:CV6" si="10">IF(CN7="",NA(),CN7)</f>
        <v>-</v>
      </c>
      <c r="CO6" s="35">
        <f t="shared" si="10"/>
        <v>25.93</v>
      </c>
      <c r="CP6" s="35">
        <f t="shared" si="10"/>
        <v>25.19</v>
      </c>
      <c r="CQ6" s="35">
        <f t="shared" si="10"/>
        <v>25.19</v>
      </c>
      <c r="CR6" s="35" t="str">
        <f t="shared" si="10"/>
        <v>-</v>
      </c>
      <c r="CS6" s="35" t="str">
        <f t="shared" si="10"/>
        <v>-</v>
      </c>
      <c r="CT6" s="35">
        <f t="shared" si="10"/>
        <v>32.229999999999997</v>
      </c>
      <c r="CU6" s="35">
        <f t="shared" si="10"/>
        <v>32.479999999999997</v>
      </c>
      <c r="CV6" s="35">
        <f t="shared" si="10"/>
        <v>30.19</v>
      </c>
      <c r="CW6" s="34" t="str">
        <f>IF(CW7="","",IF(CW7="-","【-】","【"&amp;SUBSTITUTE(TEXT(CW7,"#,##0.00"),"-","△")&amp;"】"))</f>
        <v>【32.98】</v>
      </c>
      <c r="CX6" s="35" t="str">
        <f>IF(CX7="",NA(),CX7)</f>
        <v>-</v>
      </c>
      <c r="CY6" s="35" t="str">
        <f t="shared" ref="CY6:DG6" si="11">IF(CY7="",NA(),CY7)</f>
        <v>-</v>
      </c>
      <c r="CZ6" s="35">
        <f t="shared" si="11"/>
        <v>90.33</v>
      </c>
      <c r="DA6" s="35">
        <f t="shared" si="11"/>
        <v>93.47</v>
      </c>
      <c r="DB6" s="35">
        <f t="shared" si="11"/>
        <v>96.07</v>
      </c>
      <c r="DC6" s="35" t="str">
        <f t="shared" si="11"/>
        <v>-</v>
      </c>
      <c r="DD6" s="35" t="str">
        <f t="shared" si="11"/>
        <v>-</v>
      </c>
      <c r="DE6" s="35">
        <f t="shared" si="11"/>
        <v>80.8</v>
      </c>
      <c r="DF6" s="35">
        <f t="shared" si="11"/>
        <v>79.2</v>
      </c>
      <c r="DG6" s="35">
        <f t="shared" si="11"/>
        <v>79.09</v>
      </c>
      <c r="DH6" s="34" t="str">
        <f>IF(DH7="","",IF(DH7="-","【-】","【"&amp;SUBSTITUTE(TEXT(DH7,"#,##0.00"),"-","△")&amp;"】"))</f>
        <v>【80.45】</v>
      </c>
      <c r="DI6" s="35" t="str">
        <f>IF(DI7="",NA(),DI7)</f>
        <v>-</v>
      </c>
      <c r="DJ6" s="35" t="str">
        <f t="shared" ref="DJ6:DR6" si="12">IF(DJ7="",NA(),DJ7)</f>
        <v>-</v>
      </c>
      <c r="DK6" s="35">
        <f t="shared" si="12"/>
        <v>5.91</v>
      </c>
      <c r="DL6" s="35">
        <f t="shared" si="12"/>
        <v>11.82</v>
      </c>
      <c r="DM6" s="35">
        <f t="shared" si="12"/>
        <v>14.94</v>
      </c>
      <c r="DN6" s="35" t="str">
        <f t="shared" si="12"/>
        <v>-</v>
      </c>
      <c r="DO6" s="35" t="str">
        <f t="shared" si="12"/>
        <v>-</v>
      </c>
      <c r="DP6" s="35">
        <f t="shared" si="12"/>
        <v>30.26</v>
      </c>
      <c r="DQ6" s="35">
        <f t="shared" si="12"/>
        <v>28.97</v>
      </c>
      <c r="DR6" s="35">
        <f t="shared" si="12"/>
        <v>20.14</v>
      </c>
      <c r="DS6" s="34" t="str">
        <f>IF(DS7="","",IF(DS7="-","【-】","【"&amp;SUBSTITUTE(TEXT(DS7,"#,##0.00"),"-","△")&amp;"】"))</f>
        <v>【23.36】</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0.02</v>
      </c>
      <c r="EM6" s="35">
        <f t="shared" si="14"/>
        <v>0.01</v>
      </c>
      <c r="EN6" s="35">
        <f t="shared" si="14"/>
        <v>1.6</v>
      </c>
      <c r="EO6" s="34" t="str">
        <f>IF(EO7="","",IF(EO7="-","【-】","【"&amp;SUBSTITUTE(TEXT(EO7,"#,##0.00"),"-","△")&amp;"】"))</f>
        <v>【1.09】</v>
      </c>
    </row>
    <row r="7" spans="1:148" s="36" customFormat="1" x14ac:dyDescent="0.15">
      <c r="A7" s="28"/>
      <c r="B7" s="37">
        <v>2020</v>
      </c>
      <c r="C7" s="37">
        <v>172049</v>
      </c>
      <c r="D7" s="37">
        <v>46</v>
      </c>
      <c r="E7" s="37">
        <v>17</v>
      </c>
      <c r="F7" s="37">
        <v>6</v>
      </c>
      <c r="G7" s="37">
        <v>0</v>
      </c>
      <c r="H7" s="37" t="s">
        <v>96</v>
      </c>
      <c r="I7" s="37" t="s">
        <v>97</v>
      </c>
      <c r="J7" s="37" t="s">
        <v>98</v>
      </c>
      <c r="K7" s="37" t="s">
        <v>99</v>
      </c>
      <c r="L7" s="37" t="s">
        <v>100</v>
      </c>
      <c r="M7" s="37" t="s">
        <v>101</v>
      </c>
      <c r="N7" s="38" t="s">
        <v>102</v>
      </c>
      <c r="O7" s="38">
        <v>50.46</v>
      </c>
      <c r="P7" s="38">
        <v>1.1100000000000001</v>
      </c>
      <c r="Q7" s="38">
        <v>80.569999999999993</v>
      </c>
      <c r="R7" s="38">
        <v>3450</v>
      </c>
      <c r="S7" s="38">
        <v>25638</v>
      </c>
      <c r="T7" s="38">
        <v>426.32</v>
      </c>
      <c r="U7" s="38">
        <v>60.14</v>
      </c>
      <c r="V7" s="38">
        <v>280</v>
      </c>
      <c r="W7" s="38">
        <v>0.09</v>
      </c>
      <c r="X7" s="38">
        <v>3111.11</v>
      </c>
      <c r="Y7" s="38" t="s">
        <v>102</v>
      </c>
      <c r="Z7" s="38" t="s">
        <v>102</v>
      </c>
      <c r="AA7" s="38">
        <v>112.8</v>
      </c>
      <c r="AB7" s="38">
        <v>107.3</v>
      </c>
      <c r="AC7" s="38">
        <v>121.26</v>
      </c>
      <c r="AD7" s="38" t="s">
        <v>102</v>
      </c>
      <c r="AE7" s="38" t="s">
        <v>102</v>
      </c>
      <c r="AF7" s="38">
        <v>101.36</v>
      </c>
      <c r="AG7" s="38">
        <v>99.33</v>
      </c>
      <c r="AH7" s="38">
        <v>101.18</v>
      </c>
      <c r="AI7" s="38">
        <v>99.28</v>
      </c>
      <c r="AJ7" s="38" t="s">
        <v>102</v>
      </c>
      <c r="AK7" s="38" t="s">
        <v>102</v>
      </c>
      <c r="AL7" s="38">
        <v>0</v>
      </c>
      <c r="AM7" s="38">
        <v>0</v>
      </c>
      <c r="AN7" s="38">
        <v>0</v>
      </c>
      <c r="AO7" s="38" t="s">
        <v>102</v>
      </c>
      <c r="AP7" s="38" t="s">
        <v>102</v>
      </c>
      <c r="AQ7" s="38">
        <v>221.05</v>
      </c>
      <c r="AR7" s="38">
        <v>210</v>
      </c>
      <c r="AS7" s="38">
        <v>140.63</v>
      </c>
      <c r="AT7" s="38">
        <v>86.39</v>
      </c>
      <c r="AU7" s="38" t="s">
        <v>102</v>
      </c>
      <c r="AV7" s="38" t="s">
        <v>102</v>
      </c>
      <c r="AW7" s="38">
        <v>8.91</v>
      </c>
      <c r="AX7" s="38">
        <v>17.309999999999999</v>
      </c>
      <c r="AY7" s="38">
        <v>15.48</v>
      </c>
      <c r="AZ7" s="38" t="s">
        <v>102</v>
      </c>
      <c r="BA7" s="38" t="s">
        <v>102</v>
      </c>
      <c r="BB7" s="38">
        <v>80.95</v>
      </c>
      <c r="BC7" s="38">
        <v>62.55</v>
      </c>
      <c r="BD7" s="38">
        <v>56.53</v>
      </c>
      <c r="BE7" s="38">
        <v>58.47</v>
      </c>
      <c r="BF7" s="38" t="s">
        <v>102</v>
      </c>
      <c r="BG7" s="38" t="s">
        <v>102</v>
      </c>
      <c r="BH7" s="38">
        <v>571.04999999999995</v>
      </c>
      <c r="BI7" s="38">
        <v>575.86</v>
      </c>
      <c r="BJ7" s="38">
        <v>5803.73</v>
      </c>
      <c r="BK7" s="38" t="s">
        <v>102</v>
      </c>
      <c r="BL7" s="38" t="s">
        <v>102</v>
      </c>
      <c r="BM7" s="38">
        <v>1006.65</v>
      </c>
      <c r="BN7" s="38">
        <v>998.42</v>
      </c>
      <c r="BO7" s="38">
        <v>1095.52</v>
      </c>
      <c r="BP7" s="38">
        <v>1042.3399999999999</v>
      </c>
      <c r="BQ7" s="38" t="s">
        <v>102</v>
      </c>
      <c r="BR7" s="38" t="s">
        <v>102</v>
      </c>
      <c r="BS7" s="38">
        <v>47.55</v>
      </c>
      <c r="BT7" s="38">
        <v>32.69</v>
      </c>
      <c r="BU7" s="38">
        <v>22.66</v>
      </c>
      <c r="BV7" s="38" t="s">
        <v>102</v>
      </c>
      <c r="BW7" s="38" t="s">
        <v>102</v>
      </c>
      <c r="BX7" s="38">
        <v>43.43</v>
      </c>
      <c r="BY7" s="38">
        <v>41.41</v>
      </c>
      <c r="BZ7" s="38">
        <v>39.64</v>
      </c>
      <c r="CA7" s="38">
        <v>42.6</v>
      </c>
      <c r="CB7" s="38" t="s">
        <v>102</v>
      </c>
      <c r="CC7" s="38" t="s">
        <v>102</v>
      </c>
      <c r="CD7" s="38">
        <v>411.41</v>
      </c>
      <c r="CE7" s="38">
        <v>596.63</v>
      </c>
      <c r="CF7" s="38">
        <v>877.44</v>
      </c>
      <c r="CG7" s="38" t="s">
        <v>102</v>
      </c>
      <c r="CH7" s="38" t="s">
        <v>102</v>
      </c>
      <c r="CI7" s="38">
        <v>400.44</v>
      </c>
      <c r="CJ7" s="38">
        <v>417.56</v>
      </c>
      <c r="CK7" s="38">
        <v>449.72</v>
      </c>
      <c r="CL7" s="38">
        <v>410.22</v>
      </c>
      <c r="CM7" s="38" t="s">
        <v>102</v>
      </c>
      <c r="CN7" s="38" t="s">
        <v>102</v>
      </c>
      <c r="CO7" s="38">
        <v>25.93</v>
      </c>
      <c r="CP7" s="38">
        <v>25.19</v>
      </c>
      <c r="CQ7" s="38">
        <v>25.19</v>
      </c>
      <c r="CR7" s="38" t="s">
        <v>102</v>
      </c>
      <c r="CS7" s="38" t="s">
        <v>102</v>
      </c>
      <c r="CT7" s="38">
        <v>32.229999999999997</v>
      </c>
      <c r="CU7" s="38">
        <v>32.479999999999997</v>
      </c>
      <c r="CV7" s="38">
        <v>30.19</v>
      </c>
      <c r="CW7" s="38">
        <v>32.979999999999997</v>
      </c>
      <c r="CX7" s="38" t="s">
        <v>102</v>
      </c>
      <c r="CY7" s="38" t="s">
        <v>102</v>
      </c>
      <c r="CZ7" s="38">
        <v>90.33</v>
      </c>
      <c r="DA7" s="38">
        <v>93.47</v>
      </c>
      <c r="DB7" s="38">
        <v>96.07</v>
      </c>
      <c r="DC7" s="38" t="s">
        <v>102</v>
      </c>
      <c r="DD7" s="38" t="s">
        <v>102</v>
      </c>
      <c r="DE7" s="38">
        <v>80.8</v>
      </c>
      <c r="DF7" s="38">
        <v>79.2</v>
      </c>
      <c r="DG7" s="38">
        <v>79.09</v>
      </c>
      <c r="DH7" s="38">
        <v>80.45</v>
      </c>
      <c r="DI7" s="38" t="s">
        <v>102</v>
      </c>
      <c r="DJ7" s="38" t="s">
        <v>102</v>
      </c>
      <c r="DK7" s="38">
        <v>5.91</v>
      </c>
      <c r="DL7" s="38">
        <v>11.82</v>
      </c>
      <c r="DM7" s="38">
        <v>14.94</v>
      </c>
      <c r="DN7" s="38" t="s">
        <v>102</v>
      </c>
      <c r="DO7" s="38" t="s">
        <v>102</v>
      </c>
      <c r="DP7" s="38">
        <v>30.26</v>
      </c>
      <c r="DQ7" s="38">
        <v>28.97</v>
      </c>
      <c r="DR7" s="38">
        <v>20.14</v>
      </c>
      <c r="DS7" s="38">
        <v>23.36</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0.02</v>
      </c>
      <c r="EM7" s="38">
        <v>0.01</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2021-12-03T07:36:14Z</dcterms:created>
  <dcterms:modified xsi:type="dcterms:W3CDTF">2022-01-18T02:40:44Z</dcterms:modified>
  <cp:category/>
</cp:coreProperties>
</file>