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172.22.101.100\sangyou\上下水道局\02_庶務係\15_照会・通知\R4照会\10_公営企業に係る経営比較分析表（R3年度決算）の分析等について\【経営比較分析表】2021_172049_46_1718\"/>
    </mc:Choice>
  </mc:AlternateContent>
  <xr:revisionPtr revIDLastSave="0" documentId="13_ncr:1_{FC4CBA92-97AC-4207-9537-9649DB96569B}" xr6:coauthVersionLast="47" xr6:coauthVersionMax="47" xr10:uidLastSave="{00000000-0000-0000-0000-000000000000}"/>
  <workbookProtection workbookAlgorithmName="SHA-512" workbookHashValue="qIfoUv9yGoW97vNVH210YyyrvqoUu5QEt3nVOlRp4CW61Aa1Bhh6Z2PvVFW630ZdO2ixSqH0L0cBCH4tEDHRlw==" workbookSaltValue="zZQarQtEysT/Mb8CGhp9ig==" workbookSpinCount="100000" lockStructure="1"/>
  <bookViews>
    <workbookView xWindow="0" yWindow="0" windowWidth="28800" windowHeight="1560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AL10" i="4"/>
  <c r="AD10" i="4"/>
  <c r="B10" i="4"/>
  <c r="AD8" i="4"/>
  <c r="I8"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<sst xmlns="http://schemas.openxmlformats.org/spreadsheetml/2006/main" count="253" uniqueCount="116">
  <si>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</si>
  <si>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</si>
  <si>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</si>
  <si>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</si>
  <si>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</si>
  <si>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</si>
  <si>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</si>
  <si>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</si>
  <si>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</si>
  <si>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</si>
  <si>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</si>
  <si>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</si>
  <si>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</si>
  <si>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</si>
  <si>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</si>
  <si>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</si>
  <si>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</si>
  <si>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</si>
  <si>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</si>
  <si>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</si>
  <si>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</si>
  <si>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</si>
  <si>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</si>
  <si>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</si>
  <si>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</si>
  <si>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</si>
  <si>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</si>
  <si>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</si>
  <si>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</si>
  <si>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</si>
  <si>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</si>
  <si>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</si>
  <si>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</si>
  <si>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</si>
  <si>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</si>
  <si>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</si>
  <si>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</si>
  <si>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</si>
  <si>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</si>
  <si>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</si>
  <si>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</si>
  <si>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</si>
  <si>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</si>
  <si>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</si>
  <si>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</si>
  <si>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</si>
  <si>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</si>
  <si>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</si>
  <si>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</si>
  <si>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</si>
  <si>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</si>
  <si>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</si>
  <si>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</si>
  <si>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</si>
  <si>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</si>
  <si>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</si>
  <si>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</si>
  <si>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</si>
  <si>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</si>
  <si>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</si>
  <si>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</si>
  <si>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</si>
  <si>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</si>
  <si>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</si>
  <si>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</si>
  <si>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</si>
  <si>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</si>
  <si>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</si>
  <si>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</si>
  <si>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</si>
  <si>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</si>
  <si>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</si>
  <si>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</si>
  <si>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</si>
  <si>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</si>
  <si>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</si>
  <si>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</si>
  <si>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</si>
  <si>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</si>
  <si>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</si>
  <si>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</si>
  <si>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</si>
  <si>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</si>
  <si>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</si>
  <si>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</si>
  <si>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</si>
  <si>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</si>
  <si>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</si>
  <si>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</si>
  <si>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</si>
  <si>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</si>
  <si>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</si>
  <si>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</si>
  <si>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</si>
  <si>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</si>
  <si>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</si>
  <si>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</si>
  <si>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</si>
  <si>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</si>
  <si>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</si>
  <si>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</si>
  <si>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</si>
  <si>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</si>
  <si>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</si>
  <si>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</si>
  <si>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</si>
  <si>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</si>
  <si>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</si>
  <si>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</si>
  <si>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</si>
  <si>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</si>
  <si>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</si>
  <si>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</si>
  <si>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本市漁業集落排水事業は、現時点では使用料や一般会計からの公費負担分(基準内繰入金)で収支均衡が図られており、累積欠損金も発生していないが、慢性的に現金が不足している状況である。
　今後は、人口減少等により使用料収入の減少が見込まれる一方で、動力費をはじめとする維持管理費の増加など、使用料の適正化による経営基盤の強化や広域化及び共同化の推進、ダウンサイジングやスペックダウンによる経営の効率化が急務となっている。
　このことから、令和4年度中に経営戦略を改定し、現在の経営状況及び将来推計を詳細に分析するとともに、令和5年度中には使用料の適正化に向けた検討(経営審議会の開催)を実施し、持続可能な事業運営に努めたい。</t>
    <rPh sb="1" eb="3">
      <t>ホンシ</t>
    </rPh>
    <rPh sb="7" eb="9">
      <t>ハイスイ</t>
    </rPh>
    <rPh sb="9" eb="11">
      <t>ジギョウ</t>
    </rPh>
    <rPh sb="13" eb="16">
      <t>ゲンジテン</t>
    </rPh>
    <rPh sb="55" eb="60">
      <t>ルイセキケッソンキン</t>
    </rPh>
    <rPh sb="61" eb="63">
      <t>ハッセイ</t>
    </rPh>
    <rPh sb="74" eb="76">
      <t>ゲンキン</t>
    </rPh>
    <rPh sb="77" eb="79">
      <t>フソク</t>
    </rPh>
    <rPh sb="83" eb="85">
      <t>ジョウキョウ</t>
    </rPh>
    <rPh sb="91" eb="93">
      <t>コンゴ</t>
    </rPh>
    <rPh sb="121" eb="124">
      <t>ドウリョクヒ</t>
    </rPh>
    <rPh sb="131" eb="136">
      <t>イジカンリヒ</t>
    </rPh>
    <rPh sb="137" eb="139">
      <t>ゾウカ</t>
    </rPh>
    <rPh sb="142" eb="145">
      <t>シヨウリョウ</t>
    </rPh>
    <rPh sb="146" eb="149">
      <t>テキセイカ</t>
    </rPh>
    <rPh sb="152" eb="156">
      <t>ケイエイキバン</t>
    </rPh>
    <rPh sb="157" eb="159">
      <t>キョウカ</t>
    </rPh>
    <rPh sb="160" eb="163">
      <t>コウイキカ</t>
    </rPh>
    <rPh sb="163" eb="164">
      <t>オヨ</t>
    </rPh>
    <rPh sb="165" eb="168">
      <t>キョウドウカ</t>
    </rPh>
    <rPh sb="169" eb="171">
      <t>スイシン</t>
    </rPh>
    <rPh sb="191" eb="193">
      <t>ケイエイ</t>
    </rPh>
    <rPh sb="194" eb="197">
      <t>コウリツカ</t>
    </rPh>
    <rPh sb="198" eb="200">
      <t>キュウム</t>
    </rPh>
    <rPh sb="232" eb="234">
      <t>ゲンザイ</t>
    </rPh>
    <rPh sb="235" eb="237">
      <t>ケイエイ</t>
    </rPh>
    <rPh sb="237" eb="239">
      <t>ジョウキョウ</t>
    </rPh>
    <rPh sb="239" eb="240">
      <t>オヨ</t>
    </rPh>
    <rPh sb="241" eb="243">
      <t>ショウライ</t>
    </rPh>
    <rPh sb="243" eb="245">
      <t>スイケイ</t>
    </rPh>
    <rPh sb="280" eb="282">
      <t>ケイエイ</t>
    </rPh>
    <rPh sb="282" eb="285">
      <t>シンギカイ</t>
    </rPh>
    <rPh sb="286" eb="288">
      <t>カイサイ</t>
    </rPh>
    <rPh sb="299" eb="301">
      <t>ジギョウ</t>
    </rPh>
    <rPh sb="301" eb="303">
      <t>ウンエイ</t>
    </rPh>
    <phoneticPr fontId="4"/>
  </si>
  <si>
    <t>　①経常収支比率は、100%を上回っているものの、一般会計から多額の繰入れを行っている状況である。
　さらに、③流動比率は100%を大きく下回っており、1年以内で現金化できる資産で1年以内に支払わなければならない負債を賄えておらず、常に現金不足が課題となっている。
　令和3年度決算から分流式下水道等に要する経費の算定を見直したことにより、⑤経費回収率が大きく改善し、⑥汚水処理原価も大きく減少したが、人口減少等による有収水量の減少及び使用料収入の減少により、今後はこれらの数値も悪化していくことが見込まれる。
　⑧水洗化率は、類似団体を大きく上回っているものの、人口減少、高齢化等により、今後は有収水量が減少していくことが見込まれる。</t>
    <rPh sb="31" eb="33">
      <t>タガク</t>
    </rPh>
    <rPh sb="258" eb="261">
      <t>スイセンカ</t>
    </rPh>
    <rPh sb="261" eb="262">
      <t>リツ</t>
    </rPh>
    <rPh sb="264" eb="268">
      <t>ルイジダンタイ</t>
    </rPh>
    <rPh sb="269" eb="270">
      <t>オオ</t>
    </rPh>
    <rPh sb="272" eb="274">
      <t>ウワマワ</t>
    </rPh>
    <rPh sb="282" eb="286">
      <t>ジンコウゲンショウ</t>
    </rPh>
    <rPh sb="287" eb="290">
      <t>コウレイカ</t>
    </rPh>
    <rPh sb="290" eb="291">
      <t>トウ</t>
    </rPh>
    <rPh sb="295" eb="297">
      <t>コンゴ</t>
    </rPh>
    <rPh sb="298" eb="302">
      <t>ユウシュウスイリョウ</t>
    </rPh>
    <rPh sb="303" eb="305">
      <t>ゲンショウ</t>
    </rPh>
    <rPh sb="312" eb="314">
      <t>ミコ</t>
    </rPh>
    <phoneticPr fontId="4"/>
  </si>
  <si>
    <t>　供用開始から24年経過しているが、管渠については法定耐用年数に達するまでにまだ十分な期間があり、現時点で老朽化の問題はない。
　一方、電気機械設備については、法定耐用年数が経過し、老朽化が著しい設備の更新などの長寿命化対策を令和3年度から実施しているところである。</t>
    <rPh sb="98" eb="100">
      <t>セツビ</t>
    </rPh>
    <rPh sb="113" eb="115">
      <t>レイワ</t>
    </rPh>
    <rPh sb="116" eb="117">
      <t>ネン</t>
    </rPh>
    <rPh sb="117" eb="118">
      <t>ド</t>
    </rPh>
    <rPh sb="120" eb="12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</si>
</sst>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F05-4A2B-9A09-024A5E0318E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1.6</c:v>
                </c:pt>
                <c:pt idx="4">
                  <c:v>0.01</c:v>
                </c:pt>
              </c:numCache>
            </c:numRef>
          </c:val>
          <c:smooth val="0"/>
          <c:extLst>
            <c:ext xmlns:c16="http://schemas.microsoft.com/office/drawing/2014/chart" uri="{C3380CC4-5D6E-409C-BE32-E72D297353CC}">
              <c16:uniqueId val="{00000001-3F05-4A2B-9A09-024A5E0318E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25.93</c:v>
                </c:pt>
                <c:pt idx="2">
                  <c:v>25.19</c:v>
                </c:pt>
                <c:pt idx="3">
                  <c:v>25.19</c:v>
                </c:pt>
                <c:pt idx="4">
                  <c:v>24.81</c:v>
                </c:pt>
              </c:numCache>
            </c:numRef>
          </c:val>
          <c:extLst>
            <c:ext xmlns:c16="http://schemas.microsoft.com/office/drawing/2014/chart" uri="{C3380CC4-5D6E-409C-BE32-E72D297353CC}">
              <c16:uniqueId val="{00000000-2F55-4812-9091-F9019C1E3C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2F55-4812-9091-F9019C1E3C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90.33</c:v>
                </c:pt>
                <c:pt idx="2">
                  <c:v>93.47</c:v>
                </c:pt>
                <c:pt idx="3">
                  <c:v>96.07</c:v>
                </c:pt>
                <c:pt idx="4">
                  <c:v>93.01</c:v>
                </c:pt>
              </c:numCache>
            </c:numRef>
          </c:val>
          <c:extLst>
            <c:ext xmlns:c16="http://schemas.microsoft.com/office/drawing/2014/chart" uri="{C3380CC4-5D6E-409C-BE32-E72D297353CC}">
              <c16:uniqueId val="{00000000-58CA-4ED4-B683-4152D5BBF6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80.8</c:v>
                </c:pt>
                <c:pt idx="2">
                  <c:v>79.2</c:v>
                </c:pt>
                <c:pt idx="3">
                  <c:v>79.09</c:v>
                </c:pt>
                <c:pt idx="4">
                  <c:v>78.900000000000006</c:v>
                </c:pt>
              </c:numCache>
            </c:numRef>
          </c:val>
          <c:smooth val="0"/>
          <c:extLst>
            <c:ext xmlns:c16="http://schemas.microsoft.com/office/drawing/2014/chart" uri="{C3380CC4-5D6E-409C-BE32-E72D297353CC}">
              <c16:uniqueId val="{00000001-58CA-4ED4-B683-4152D5BBF6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112.8</c:v>
                </c:pt>
                <c:pt idx="2">
                  <c:v>107.3</c:v>
                </c:pt>
                <c:pt idx="3">
                  <c:v>121.26</c:v>
                </c:pt>
                <c:pt idx="4">
                  <c:v>122.77</c:v>
                </c:pt>
              </c:numCache>
            </c:numRef>
          </c:val>
          <c:extLst>
            <c:ext xmlns:c16="http://schemas.microsoft.com/office/drawing/2014/chart" uri="{C3380CC4-5D6E-409C-BE32-E72D297353CC}">
              <c16:uniqueId val="{00000000-3D74-414A-9D2D-CE6620EDCE9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101.36</c:v>
                </c:pt>
                <c:pt idx="2">
                  <c:v>99.33</c:v>
                </c:pt>
                <c:pt idx="3">
                  <c:v>101.18</c:v>
                </c:pt>
                <c:pt idx="4">
                  <c:v>99.89</c:v>
                </c:pt>
              </c:numCache>
            </c:numRef>
          </c:val>
          <c:smooth val="0"/>
          <c:extLst>
            <c:ext xmlns:c16="http://schemas.microsoft.com/office/drawing/2014/chart" uri="{C3380CC4-5D6E-409C-BE32-E72D297353CC}">
              <c16:uniqueId val="{00000001-3D74-414A-9D2D-CE6620EDCE9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5.91</c:v>
                </c:pt>
                <c:pt idx="2">
                  <c:v>11.82</c:v>
                </c:pt>
                <c:pt idx="3">
                  <c:v>14.94</c:v>
                </c:pt>
                <c:pt idx="4">
                  <c:v>17.62</c:v>
                </c:pt>
              </c:numCache>
            </c:numRef>
          </c:val>
          <c:extLst>
            <c:ext xmlns:c16="http://schemas.microsoft.com/office/drawing/2014/chart" uri="{C3380CC4-5D6E-409C-BE32-E72D297353CC}">
              <c16:uniqueId val="{00000000-0AF4-4A8B-9BF3-A006900CC8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30.26</c:v>
                </c:pt>
                <c:pt idx="2">
                  <c:v>28.97</c:v>
                </c:pt>
                <c:pt idx="3">
                  <c:v>20.14</c:v>
                </c:pt>
                <c:pt idx="4">
                  <c:v>23.17</c:v>
                </c:pt>
              </c:numCache>
            </c:numRef>
          </c:val>
          <c:smooth val="0"/>
          <c:extLst>
            <c:ext xmlns:c16="http://schemas.microsoft.com/office/drawing/2014/chart" uri="{C3380CC4-5D6E-409C-BE32-E72D297353CC}">
              <c16:uniqueId val="{00000001-0AF4-4A8B-9BF3-A006900CC8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35C-4AA0-A8A8-369668E768C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A35C-4AA0-A8A8-369668E768C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602-4C55-9DDE-CB4B09DA4D5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221.05</c:v>
                </c:pt>
                <c:pt idx="2">
                  <c:v>210</c:v>
                </c:pt>
                <c:pt idx="3">
                  <c:v>140.63</c:v>
                </c:pt>
                <c:pt idx="4">
                  <c:v>163.84</c:v>
                </c:pt>
              </c:numCache>
            </c:numRef>
          </c:val>
          <c:smooth val="0"/>
          <c:extLst>
            <c:ext xmlns:c16="http://schemas.microsoft.com/office/drawing/2014/chart" uri="{C3380CC4-5D6E-409C-BE32-E72D297353CC}">
              <c16:uniqueId val="{00000001-A602-4C55-9DDE-CB4B09DA4D5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8.91</c:v>
                </c:pt>
                <c:pt idx="2">
                  <c:v>17.309999999999999</c:v>
                </c:pt>
                <c:pt idx="3">
                  <c:v>15.48</c:v>
                </c:pt>
                <c:pt idx="4">
                  <c:v>33.03</c:v>
                </c:pt>
              </c:numCache>
            </c:numRef>
          </c:val>
          <c:extLst>
            <c:ext xmlns:c16="http://schemas.microsoft.com/office/drawing/2014/chart" uri="{C3380CC4-5D6E-409C-BE32-E72D297353CC}">
              <c16:uniqueId val="{00000000-2EBB-4BF0-A7CD-0671750F26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80.95</c:v>
                </c:pt>
                <c:pt idx="2">
                  <c:v>62.55</c:v>
                </c:pt>
                <c:pt idx="3">
                  <c:v>56.53</c:v>
                </c:pt>
                <c:pt idx="4">
                  <c:v>59.66</c:v>
                </c:pt>
              </c:numCache>
            </c:numRef>
          </c:val>
          <c:smooth val="0"/>
          <c:extLst>
            <c:ext xmlns:c16="http://schemas.microsoft.com/office/drawing/2014/chart" uri="{C3380CC4-5D6E-409C-BE32-E72D297353CC}">
              <c16:uniqueId val="{00000001-2EBB-4BF0-A7CD-0671750F26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571.04999999999995</c:v>
                </c:pt>
                <c:pt idx="2">
                  <c:v>575.86</c:v>
                </c:pt>
                <c:pt idx="3">
                  <c:v>5803.73</c:v>
                </c:pt>
                <c:pt idx="4">
                  <c:v>5759.52</c:v>
                </c:pt>
              </c:numCache>
            </c:numRef>
          </c:val>
          <c:extLst>
            <c:ext xmlns:c16="http://schemas.microsoft.com/office/drawing/2014/chart" uri="{C3380CC4-5D6E-409C-BE32-E72D297353CC}">
              <c16:uniqueId val="{00000000-B2FD-4FD5-8F30-6906290D1B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1006.65</c:v>
                </c:pt>
                <c:pt idx="2">
                  <c:v>998.42</c:v>
                </c:pt>
                <c:pt idx="3">
                  <c:v>1095.52</c:v>
                </c:pt>
                <c:pt idx="4">
                  <c:v>1056.55</c:v>
                </c:pt>
              </c:numCache>
            </c:numRef>
          </c:val>
          <c:smooth val="0"/>
          <c:extLst>
            <c:ext xmlns:c16="http://schemas.microsoft.com/office/drawing/2014/chart" uri="{C3380CC4-5D6E-409C-BE32-E72D297353CC}">
              <c16:uniqueId val="{00000001-B2FD-4FD5-8F30-6906290D1B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47.55</c:v>
                </c:pt>
                <c:pt idx="2">
                  <c:v>32.69</c:v>
                </c:pt>
                <c:pt idx="3">
                  <c:v>22.66</c:v>
                </c:pt>
                <c:pt idx="4">
                  <c:v>90.06</c:v>
                </c:pt>
              </c:numCache>
            </c:numRef>
          </c:val>
          <c:extLst>
            <c:ext xmlns:c16="http://schemas.microsoft.com/office/drawing/2014/chart" uri="{C3380CC4-5D6E-409C-BE32-E72D297353CC}">
              <c16:uniqueId val="{00000000-0B08-4126-9FD5-0877FC2C9BB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43.43</c:v>
                </c:pt>
                <c:pt idx="2">
                  <c:v>41.41</c:v>
                </c:pt>
                <c:pt idx="3">
                  <c:v>39.64</c:v>
                </c:pt>
                <c:pt idx="4">
                  <c:v>40</c:v>
                </c:pt>
              </c:numCache>
            </c:numRef>
          </c:val>
          <c:smooth val="0"/>
          <c:extLst>
            <c:ext xmlns:c16="http://schemas.microsoft.com/office/drawing/2014/chart" uri="{C3380CC4-5D6E-409C-BE32-E72D297353CC}">
              <c16:uniqueId val="{00000001-0B08-4126-9FD5-0877FC2C9BB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411.41</c:v>
                </c:pt>
                <c:pt idx="2">
                  <c:v>596.63</c:v>
                </c:pt>
                <c:pt idx="3">
                  <c:v>877.44</c:v>
                </c:pt>
                <c:pt idx="4">
                  <c:v>223.81</c:v>
                </c:pt>
              </c:numCache>
            </c:numRef>
          </c:val>
          <c:extLst>
            <c:ext xmlns:c16="http://schemas.microsoft.com/office/drawing/2014/chart" uri="{C3380CC4-5D6E-409C-BE32-E72D297353CC}">
              <c16:uniqueId val="{00000000-60EB-47D9-876A-1BA1B0B9102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400.44</c:v>
                </c:pt>
                <c:pt idx="2">
                  <c:v>417.56</c:v>
                </c:pt>
                <c:pt idx="3">
                  <c:v>449.72</c:v>
                </c:pt>
                <c:pt idx="4">
                  <c:v>437.27</c:v>
                </c:pt>
              </c:numCache>
            </c:numRef>
          </c:val>
          <c:smooth val="0"/>
          <c:extLst>
            <c:ext xmlns:c16="http://schemas.microsoft.com/office/drawing/2014/chart" uri="{C3380CC4-5D6E-409C-BE32-E72D297353CC}">
              <c16:uniqueId val="{00000001-60EB-47D9-876A-1BA1B0B9102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80" zoomScaleNormal="100" zoomScaleSheetLayoutView="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輪島市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5">
        <f>データ!S6</f>
        <v>24904</v>
      </c>
      <c r="AM8" s="45"/>
      <c r="AN8" s="45"/>
      <c r="AO8" s="45"/>
      <c r="AP8" s="45"/>
      <c r="AQ8" s="45"/>
      <c r="AR8" s="45"/>
      <c r="AS8" s="45"/>
      <c r="AT8" s="46">
        <f>データ!T6</f>
        <v>426.32</v>
      </c>
      <c r="AU8" s="46"/>
      <c r="AV8" s="46"/>
      <c r="AW8" s="46"/>
      <c r="AX8" s="46"/>
      <c r="AY8" s="46"/>
      <c r="AZ8" s="46"/>
      <c r="BA8" s="46"/>
      <c r="BB8" s="46">
        <f>データ!U6</f>
        <v>58.42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50.82</v>
      </c>
      <c r="J10" s="46"/>
      <c r="K10" s="46"/>
      <c r="L10" s="46"/>
      <c r="M10" s="46"/>
      <c r="N10" s="46"/>
      <c r="O10" s="46"/>
      <c r="P10" s="46">
        <f>データ!P6</f>
        <v>1.1100000000000001</v>
      </c>
      <c r="Q10" s="46"/>
      <c r="R10" s="46"/>
      <c r="S10" s="46"/>
      <c r="T10" s="46"/>
      <c r="U10" s="46"/>
      <c r="V10" s="46"/>
      <c r="W10" s="46">
        <f>データ!Q6</f>
        <v>78.3</v>
      </c>
      <c r="X10" s="46"/>
      <c r="Y10" s="46"/>
      <c r="Z10" s="46"/>
      <c r="AA10" s="46"/>
      <c r="AB10" s="46"/>
      <c r="AC10" s="46"/>
      <c r="AD10" s="45">
        <f>データ!R6</f>
        <v>3450</v>
      </c>
      <c r="AE10" s="45"/>
      <c r="AF10" s="45"/>
      <c r="AG10" s="45"/>
      <c r="AH10" s="45"/>
      <c r="AI10" s="45"/>
      <c r="AJ10" s="45"/>
      <c r="AK10" s="2"/>
      <c r="AL10" s="45">
        <f>データ!V6</f>
        <v>272</v>
      </c>
      <c r="AM10" s="45"/>
      <c r="AN10" s="45"/>
      <c r="AO10" s="45"/>
      <c r="AP10" s="45"/>
      <c r="AQ10" s="45"/>
      <c r="AR10" s="45"/>
      <c r="AS10" s="45"/>
      <c r="AT10" s="46">
        <f>データ!W6</f>
        <v>0.1</v>
      </c>
      <c r="AU10" s="46"/>
      <c r="AV10" s="46"/>
      <c r="AW10" s="46"/>
      <c r="AX10" s="46"/>
      <c r="AY10" s="46"/>
      <c r="AZ10" s="46"/>
      <c r="BA10" s="46"/>
      <c r="BB10" s="46">
        <f>データ!X6</f>
        <v>2720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dK/cRQ1Mt8ESmtuDYfafKclKrm4s1vsUYkfUwJYM8Dp8yIDhR0rwhpCfqPpHRQQ1nk+8a1xcRpNMOyjPev+iOQ==" saltValue="Zpu7AOwg/GmBWQ74DOCQ6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172049</v>
      </c>
      <c r="D6" s="19">
        <f t="shared" si="3"/>
        <v>46</v>
      </c>
      <c r="E6" s="19">
        <f t="shared" si="3"/>
        <v>17</v>
      </c>
      <c r="F6" s="19">
        <f t="shared" si="3"/>
        <v>6</v>
      </c>
      <c r="G6" s="19">
        <f t="shared" si="3"/>
        <v>0</v>
      </c>
      <c r="H6" s="19" t="str">
        <f t="shared" si="3"/>
        <v>石川県　輪島市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50.82</v>
      </c>
      <c r="P6" s="20">
        <f t="shared" si="3"/>
        <v>1.1100000000000001</v>
      </c>
      <c r="Q6" s="20">
        <f t="shared" si="3"/>
        <v>78.3</v>
      </c>
      <c r="R6" s="20">
        <f t="shared" si="3"/>
        <v>3450</v>
      </c>
      <c r="S6" s="20">
        <f t="shared" si="3"/>
        <v>24904</v>
      </c>
      <c r="T6" s="20">
        <f t="shared" si="3"/>
        <v>426.32</v>
      </c>
      <c r="U6" s="20">
        <f t="shared" si="3"/>
        <v>58.42</v>
      </c>
      <c r="V6" s="20">
        <f t="shared" si="3"/>
        <v>272</v>
      </c>
      <c r="W6" s="20">
        <f t="shared" si="3"/>
        <v>0.1</v>
      </c>
      <c r="X6" s="20">
        <f t="shared" si="3"/>
        <v>2720</v>
      </c>
      <c r="Y6" s="21" t="str">
        <f>IF(Y7="",NA(),Y7)</f>
        <v>-</v>
      </c>
      <c r="Z6" s="21">
        <f t="shared" ref="Z6:AH6" si="4">IF(Z7="",NA(),Z7)</f>
        <v>112.8</v>
      </c>
      <c r="AA6" s="21">
        <f t="shared" si="4"/>
        <v>107.3</v>
      </c>
      <c r="AB6" s="21">
        <f t="shared" si="4"/>
        <v>121.26</v>
      </c>
      <c r="AC6" s="21">
        <f t="shared" si="4"/>
        <v>122.77</v>
      </c>
      <c r="AD6" s="21" t="str">
        <f t="shared" si="4"/>
        <v>-</v>
      </c>
      <c r="AE6" s="21">
        <f t="shared" si="4"/>
        <v>101.36</v>
      </c>
      <c r="AF6" s="21">
        <f t="shared" si="4"/>
        <v>99.33</v>
      </c>
      <c r="AG6" s="21">
        <f t="shared" si="4"/>
        <v>101.18</v>
      </c>
      <c r="AH6" s="21">
        <f t="shared" si="4"/>
        <v>99.89</v>
      </c>
      <c r="AI6" s="20" t="str">
        <f>IF(AI7="","",IF(AI7="-","【-】","【"&amp;SUBSTITUTE(TEXT(AI7,"#,##0.00"),"-","△")&amp;"】"))</f>
        <v>【98.64】</v>
      </c>
      <c r="AJ6" s="21" t="str">
        <f>IF(AJ7="",NA(),AJ7)</f>
        <v>-</v>
      </c>
      <c r="AK6" s="20">
        <f t="shared" ref="AK6:AS6" si="5">IF(AK7="",NA(),AK7)</f>
        <v>0</v>
      </c>
      <c r="AL6" s="20">
        <f t="shared" si="5"/>
        <v>0</v>
      </c>
      <c r="AM6" s="20">
        <f t="shared" si="5"/>
        <v>0</v>
      </c>
      <c r="AN6" s="20">
        <f t="shared" si="5"/>
        <v>0</v>
      </c>
      <c r="AO6" s="21" t="str">
        <f t="shared" si="5"/>
        <v>-</v>
      </c>
      <c r="AP6" s="21">
        <f t="shared" si="5"/>
        <v>221.05</v>
      </c>
      <c r="AQ6" s="21">
        <f t="shared" si="5"/>
        <v>210</v>
      </c>
      <c r="AR6" s="21">
        <f t="shared" si="5"/>
        <v>140.63</v>
      </c>
      <c r="AS6" s="21">
        <f t="shared" si="5"/>
        <v>163.84</v>
      </c>
      <c r="AT6" s="20" t="str">
        <f>IF(AT7="","",IF(AT7="-","【-】","【"&amp;SUBSTITUTE(TEXT(AT7,"#,##0.00"),"-","△")&amp;"】"))</f>
        <v>【102.08】</v>
      </c>
      <c r="AU6" s="21" t="str">
        <f>IF(AU7="",NA(),AU7)</f>
        <v>-</v>
      </c>
      <c r="AV6" s="21">
        <f t="shared" ref="AV6:BD6" si="6">IF(AV7="",NA(),AV7)</f>
        <v>8.91</v>
      </c>
      <c r="AW6" s="21">
        <f t="shared" si="6"/>
        <v>17.309999999999999</v>
      </c>
      <c r="AX6" s="21">
        <f t="shared" si="6"/>
        <v>15.48</v>
      </c>
      <c r="AY6" s="21">
        <f t="shared" si="6"/>
        <v>33.03</v>
      </c>
      <c r="AZ6" s="21" t="str">
        <f t="shared" si="6"/>
        <v>-</v>
      </c>
      <c r="BA6" s="21">
        <f t="shared" si="6"/>
        <v>80.95</v>
      </c>
      <c r="BB6" s="21">
        <f t="shared" si="6"/>
        <v>62.55</v>
      </c>
      <c r="BC6" s="21">
        <f t="shared" si="6"/>
        <v>56.53</v>
      </c>
      <c r="BD6" s="21">
        <f t="shared" si="6"/>
        <v>59.66</v>
      </c>
      <c r="BE6" s="20" t="str">
        <f>IF(BE7="","",IF(BE7="-","【-】","【"&amp;SUBSTITUTE(TEXT(BE7,"#,##0.00"),"-","△")&amp;"】"))</f>
        <v>【61.46】</v>
      </c>
      <c r="BF6" s="21" t="str">
        <f>IF(BF7="",NA(),BF7)</f>
        <v>-</v>
      </c>
      <c r="BG6" s="21">
        <f t="shared" ref="BG6:BO6" si="7">IF(BG7="",NA(),BG7)</f>
        <v>571.04999999999995</v>
      </c>
      <c r="BH6" s="21">
        <f t="shared" si="7"/>
        <v>575.86</v>
      </c>
      <c r="BI6" s="21">
        <f t="shared" si="7"/>
        <v>5803.73</v>
      </c>
      <c r="BJ6" s="21">
        <f t="shared" si="7"/>
        <v>5759.52</v>
      </c>
      <c r="BK6" s="21" t="str">
        <f t="shared" si="7"/>
        <v>-</v>
      </c>
      <c r="BL6" s="21">
        <f t="shared" si="7"/>
        <v>1006.65</v>
      </c>
      <c r="BM6" s="21">
        <f t="shared" si="7"/>
        <v>998.42</v>
      </c>
      <c r="BN6" s="21">
        <f t="shared" si="7"/>
        <v>1095.52</v>
      </c>
      <c r="BO6" s="21">
        <f t="shared" si="7"/>
        <v>1056.55</v>
      </c>
      <c r="BP6" s="20" t="str">
        <f>IF(BP7="","",IF(BP7="-","【-】","【"&amp;SUBSTITUTE(TEXT(BP7,"#,##0.00"),"-","△")&amp;"】"))</f>
        <v>【974.72】</v>
      </c>
      <c r="BQ6" s="21" t="str">
        <f>IF(BQ7="",NA(),BQ7)</f>
        <v>-</v>
      </c>
      <c r="BR6" s="21">
        <f t="shared" ref="BR6:BZ6" si="8">IF(BR7="",NA(),BR7)</f>
        <v>47.55</v>
      </c>
      <c r="BS6" s="21">
        <f t="shared" si="8"/>
        <v>32.69</v>
      </c>
      <c r="BT6" s="21">
        <f t="shared" si="8"/>
        <v>22.66</v>
      </c>
      <c r="BU6" s="21">
        <f t="shared" si="8"/>
        <v>90.06</v>
      </c>
      <c r="BV6" s="21" t="str">
        <f t="shared" si="8"/>
        <v>-</v>
      </c>
      <c r="BW6" s="21">
        <f t="shared" si="8"/>
        <v>43.43</v>
      </c>
      <c r="BX6" s="21">
        <f t="shared" si="8"/>
        <v>41.41</v>
      </c>
      <c r="BY6" s="21">
        <f t="shared" si="8"/>
        <v>39.64</v>
      </c>
      <c r="BZ6" s="21">
        <f t="shared" si="8"/>
        <v>40</v>
      </c>
      <c r="CA6" s="20" t="str">
        <f>IF(CA7="","",IF(CA7="-","【-】","【"&amp;SUBSTITUTE(TEXT(CA7,"#,##0.00"),"-","△")&amp;"】"))</f>
        <v>【44.22】</v>
      </c>
      <c r="CB6" s="21" t="str">
        <f>IF(CB7="",NA(),CB7)</f>
        <v>-</v>
      </c>
      <c r="CC6" s="21">
        <f t="shared" ref="CC6:CK6" si="9">IF(CC7="",NA(),CC7)</f>
        <v>411.41</v>
      </c>
      <c r="CD6" s="21">
        <f t="shared" si="9"/>
        <v>596.63</v>
      </c>
      <c r="CE6" s="21">
        <f t="shared" si="9"/>
        <v>877.44</v>
      </c>
      <c r="CF6" s="21">
        <f t="shared" si="9"/>
        <v>223.81</v>
      </c>
      <c r="CG6" s="21" t="str">
        <f t="shared" si="9"/>
        <v>-</v>
      </c>
      <c r="CH6" s="21">
        <f t="shared" si="9"/>
        <v>400.44</v>
      </c>
      <c r="CI6" s="21">
        <f t="shared" si="9"/>
        <v>417.56</v>
      </c>
      <c r="CJ6" s="21">
        <f t="shared" si="9"/>
        <v>449.72</v>
      </c>
      <c r="CK6" s="21">
        <f t="shared" si="9"/>
        <v>437.27</v>
      </c>
      <c r="CL6" s="20" t="str">
        <f>IF(CL7="","",IF(CL7="-","【-】","【"&amp;SUBSTITUTE(TEXT(CL7,"#,##0.00"),"-","△")&amp;"】"))</f>
        <v>【392.85】</v>
      </c>
      <c r="CM6" s="21" t="str">
        <f>IF(CM7="",NA(),CM7)</f>
        <v>-</v>
      </c>
      <c r="CN6" s="21">
        <f t="shared" ref="CN6:CV6" si="10">IF(CN7="",NA(),CN7)</f>
        <v>25.93</v>
      </c>
      <c r="CO6" s="21">
        <f t="shared" si="10"/>
        <v>25.19</v>
      </c>
      <c r="CP6" s="21">
        <f t="shared" si="10"/>
        <v>25.19</v>
      </c>
      <c r="CQ6" s="21">
        <f t="shared" si="10"/>
        <v>24.81</v>
      </c>
      <c r="CR6" s="21" t="str">
        <f t="shared" si="10"/>
        <v>-</v>
      </c>
      <c r="CS6" s="21">
        <f t="shared" si="10"/>
        <v>32.229999999999997</v>
      </c>
      <c r="CT6" s="21">
        <f t="shared" si="10"/>
        <v>32.479999999999997</v>
      </c>
      <c r="CU6" s="21">
        <f t="shared" si="10"/>
        <v>30.19</v>
      </c>
      <c r="CV6" s="21">
        <f t="shared" si="10"/>
        <v>28.77</v>
      </c>
      <c r="CW6" s="20" t="str">
        <f>IF(CW7="","",IF(CW7="-","【-】","【"&amp;SUBSTITUTE(TEXT(CW7,"#,##0.00"),"-","△")&amp;"】"))</f>
        <v>【32.23】</v>
      </c>
      <c r="CX6" s="21" t="str">
        <f>IF(CX7="",NA(),CX7)</f>
        <v>-</v>
      </c>
      <c r="CY6" s="21">
        <f t="shared" ref="CY6:DG6" si="11">IF(CY7="",NA(),CY7)</f>
        <v>90.33</v>
      </c>
      <c r="CZ6" s="21">
        <f t="shared" si="11"/>
        <v>93.47</v>
      </c>
      <c r="DA6" s="21">
        <f t="shared" si="11"/>
        <v>96.07</v>
      </c>
      <c r="DB6" s="21">
        <f t="shared" si="11"/>
        <v>93.01</v>
      </c>
      <c r="DC6" s="21" t="str">
        <f t="shared" si="11"/>
        <v>-</v>
      </c>
      <c r="DD6" s="21">
        <f t="shared" si="11"/>
        <v>80.8</v>
      </c>
      <c r="DE6" s="21">
        <f t="shared" si="11"/>
        <v>79.2</v>
      </c>
      <c r="DF6" s="21">
        <f t="shared" si="11"/>
        <v>79.09</v>
      </c>
      <c r="DG6" s="21">
        <f t="shared" si="11"/>
        <v>78.900000000000006</v>
      </c>
      <c r="DH6" s="20" t="str">
        <f>IF(DH7="","",IF(DH7="-","【-】","【"&amp;SUBSTITUTE(TEXT(DH7,"#,##0.00"),"-","△")&amp;"】"))</f>
        <v>【80.63】</v>
      </c>
      <c r="DI6" s="21" t="str">
        <f>IF(DI7="",NA(),DI7)</f>
        <v>-</v>
      </c>
      <c r="DJ6" s="21">
        <f t="shared" ref="DJ6:DR6" si="12">IF(DJ7="",NA(),DJ7)</f>
        <v>5.91</v>
      </c>
      <c r="DK6" s="21">
        <f t="shared" si="12"/>
        <v>11.82</v>
      </c>
      <c r="DL6" s="21">
        <f t="shared" si="12"/>
        <v>14.94</v>
      </c>
      <c r="DM6" s="21">
        <f t="shared" si="12"/>
        <v>17.62</v>
      </c>
      <c r="DN6" s="21" t="str">
        <f t="shared" si="12"/>
        <v>-</v>
      </c>
      <c r="DO6" s="21">
        <f t="shared" si="12"/>
        <v>30.26</v>
      </c>
      <c r="DP6" s="21">
        <f t="shared" si="12"/>
        <v>28.97</v>
      </c>
      <c r="DQ6" s="21">
        <f t="shared" si="12"/>
        <v>20.14</v>
      </c>
      <c r="DR6" s="21">
        <f t="shared" si="12"/>
        <v>23.17</v>
      </c>
      <c r="DS6" s="20" t="str">
        <f>IF(DS7="","",IF(DS7="-","【-】","【"&amp;SUBSTITUTE(TEXT(DS7,"#,##0.00"),"-","△")&amp;"】"))</f>
        <v>【26.28】</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0.01</v>
      </c>
      <c r="EM6" s="21">
        <f t="shared" si="14"/>
        <v>1.6</v>
      </c>
      <c r="EN6" s="21">
        <f t="shared" si="14"/>
        <v>0.01</v>
      </c>
      <c r="EO6" s="20" t="str">
        <f>IF(EO7="","",IF(EO7="-","【-】","【"&amp;SUBSTITUTE(TEXT(EO7,"#,##0.00"),"-","△")&amp;"】"))</f>
        <v>【0.01】</v>
      </c>
    </row>
    <row r="7" spans="1:148" s="22" customFormat="1" x14ac:dyDescent="0.15">
      <c r="A7" s="14"/>
      <c r="B7" s="23">
        <v>2021</v>
      </c>
      <c r="C7" s="23">
        <v>172049</v>
      </c>
      <c r="D7" s="23">
        <v>46</v>
      </c>
      <c r="E7" s="23">
        <v>17</v>
      </c>
      <c r="F7" s="23">
        <v>6</v>
      </c>
      <c r="G7" s="23">
        <v>0</v>
      </c>
      <c r="H7" s="23" t="s">
        <v>96</v>
      </c>
      <c r="I7" s="23" t="s">
        <v>97</v>
      </c>
      <c r="J7" s="23" t="s">
        <v>98</v>
      </c>
      <c r="K7" s="23" t="s">
        <v>99</v>
      </c>
      <c r="L7" s="23" t="s">
        <v>100</v>
      </c>
      <c r="M7" s="23" t="s">
        <v>101</v>
      </c>
      <c r="N7" s="24" t="s">
        <v>102</v>
      </c>
      <c r="O7" s="24">
        <v>50.82</v>
      </c>
      <c r="P7" s="24">
        <v>1.1100000000000001</v>
      </c>
      <c r="Q7" s="24">
        <v>78.3</v>
      </c>
      <c r="R7" s="24">
        <v>3450</v>
      </c>
      <c r="S7" s="24">
        <v>24904</v>
      </c>
      <c r="T7" s="24">
        <v>426.32</v>
      </c>
      <c r="U7" s="24">
        <v>58.42</v>
      </c>
      <c r="V7" s="24">
        <v>272</v>
      </c>
      <c r="W7" s="24">
        <v>0.1</v>
      </c>
      <c r="X7" s="24">
        <v>2720</v>
      </c>
      <c r="Y7" s="24" t="s">
        <v>102</v>
      </c>
      <c r="Z7" s="24">
        <v>112.8</v>
      </c>
      <c r="AA7" s="24">
        <v>107.3</v>
      </c>
      <c r="AB7" s="24">
        <v>121.26</v>
      </c>
      <c r="AC7" s="24">
        <v>122.77</v>
      </c>
      <c r="AD7" s="24" t="s">
        <v>102</v>
      </c>
      <c r="AE7" s="24">
        <v>101.36</v>
      </c>
      <c r="AF7" s="24">
        <v>99.33</v>
      </c>
      <c r="AG7" s="24">
        <v>101.18</v>
      </c>
      <c r="AH7" s="24">
        <v>99.89</v>
      </c>
      <c r="AI7" s="24">
        <v>98.64</v>
      </c>
      <c r="AJ7" s="24" t="s">
        <v>102</v>
      </c>
      <c r="AK7" s="24">
        <v>0</v>
      </c>
      <c r="AL7" s="24">
        <v>0</v>
      </c>
      <c r="AM7" s="24">
        <v>0</v>
      </c>
      <c r="AN7" s="24">
        <v>0</v>
      </c>
      <c r="AO7" s="24" t="s">
        <v>102</v>
      </c>
      <c r="AP7" s="24">
        <v>221.05</v>
      </c>
      <c r="AQ7" s="24">
        <v>210</v>
      </c>
      <c r="AR7" s="24">
        <v>140.63</v>
      </c>
      <c r="AS7" s="24">
        <v>163.84</v>
      </c>
      <c r="AT7" s="24">
        <v>102.08</v>
      </c>
      <c r="AU7" s="24" t="s">
        <v>102</v>
      </c>
      <c r="AV7" s="24">
        <v>8.91</v>
      </c>
      <c r="AW7" s="24">
        <v>17.309999999999999</v>
      </c>
      <c r="AX7" s="24">
        <v>15.48</v>
      </c>
      <c r="AY7" s="24">
        <v>33.03</v>
      </c>
      <c r="AZ7" s="24" t="s">
        <v>102</v>
      </c>
      <c r="BA7" s="24">
        <v>80.95</v>
      </c>
      <c r="BB7" s="24">
        <v>62.55</v>
      </c>
      <c r="BC7" s="24">
        <v>56.53</v>
      </c>
      <c r="BD7" s="24">
        <v>59.66</v>
      </c>
      <c r="BE7" s="24">
        <v>61.46</v>
      </c>
      <c r="BF7" s="24" t="s">
        <v>102</v>
      </c>
      <c r="BG7" s="24">
        <v>571.04999999999995</v>
      </c>
      <c r="BH7" s="24">
        <v>575.86</v>
      </c>
      <c r="BI7" s="24">
        <v>5803.73</v>
      </c>
      <c r="BJ7" s="24">
        <v>5759.52</v>
      </c>
      <c r="BK7" s="24" t="s">
        <v>102</v>
      </c>
      <c r="BL7" s="24">
        <v>1006.65</v>
      </c>
      <c r="BM7" s="24">
        <v>998.42</v>
      </c>
      <c r="BN7" s="24">
        <v>1095.52</v>
      </c>
      <c r="BO7" s="24">
        <v>1056.55</v>
      </c>
      <c r="BP7" s="24">
        <v>974.72</v>
      </c>
      <c r="BQ7" s="24" t="s">
        <v>102</v>
      </c>
      <c r="BR7" s="24">
        <v>47.55</v>
      </c>
      <c r="BS7" s="24">
        <v>32.69</v>
      </c>
      <c r="BT7" s="24">
        <v>22.66</v>
      </c>
      <c r="BU7" s="24">
        <v>90.06</v>
      </c>
      <c r="BV7" s="24" t="s">
        <v>102</v>
      </c>
      <c r="BW7" s="24">
        <v>43.43</v>
      </c>
      <c r="BX7" s="24">
        <v>41.41</v>
      </c>
      <c r="BY7" s="24">
        <v>39.64</v>
      </c>
      <c r="BZ7" s="24">
        <v>40</v>
      </c>
      <c r="CA7" s="24">
        <v>44.22</v>
      </c>
      <c r="CB7" s="24" t="s">
        <v>102</v>
      </c>
      <c r="CC7" s="24">
        <v>411.41</v>
      </c>
      <c r="CD7" s="24">
        <v>596.63</v>
      </c>
      <c r="CE7" s="24">
        <v>877.44</v>
      </c>
      <c r="CF7" s="24">
        <v>223.81</v>
      </c>
      <c r="CG7" s="24" t="s">
        <v>102</v>
      </c>
      <c r="CH7" s="24">
        <v>400.44</v>
      </c>
      <c r="CI7" s="24">
        <v>417.56</v>
      </c>
      <c r="CJ7" s="24">
        <v>449.72</v>
      </c>
      <c r="CK7" s="24">
        <v>437.27</v>
      </c>
      <c r="CL7" s="24">
        <v>392.85</v>
      </c>
      <c r="CM7" s="24" t="s">
        <v>102</v>
      </c>
      <c r="CN7" s="24">
        <v>25.93</v>
      </c>
      <c r="CO7" s="24">
        <v>25.19</v>
      </c>
      <c r="CP7" s="24">
        <v>25.19</v>
      </c>
      <c r="CQ7" s="24">
        <v>24.81</v>
      </c>
      <c r="CR7" s="24" t="s">
        <v>102</v>
      </c>
      <c r="CS7" s="24">
        <v>32.229999999999997</v>
      </c>
      <c r="CT7" s="24">
        <v>32.479999999999997</v>
      </c>
      <c r="CU7" s="24">
        <v>30.19</v>
      </c>
      <c r="CV7" s="24">
        <v>28.77</v>
      </c>
      <c r="CW7" s="24">
        <v>32.229999999999997</v>
      </c>
      <c r="CX7" s="24" t="s">
        <v>102</v>
      </c>
      <c r="CY7" s="24">
        <v>90.33</v>
      </c>
      <c r="CZ7" s="24">
        <v>93.47</v>
      </c>
      <c r="DA7" s="24">
        <v>96.07</v>
      </c>
      <c r="DB7" s="24">
        <v>93.01</v>
      </c>
      <c r="DC7" s="24" t="s">
        <v>102</v>
      </c>
      <c r="DD7" s="24">
        <v>80.8</v>
      </c>
      <c r="DE7" s="24">
        <v>79.2</v>
      </c>
      <c r="DF7" s="24">
        <v>79.09</v>
      </c>
      <c r="DG7" s="24">
        <v>78.900000000000006</v>
      </c>
      <c r="DH7" s="24">
        <v>80.63</v>
      </c>
      <c r="DI7" s="24" t="s">
        <v>102</v>
      </c>
      <c r="DJ7" s="24">
        <v>5.91</v>
      </c>
      <c r="DK7" s="24">
        <v>11.82</v>
      </c>
      <c r="DL7" s="24">
        <v>14.94</v>
      </c>
      <c r="DM7" s="24">
        <v>17.62</v>
      </c>
      <c r="DN7" s="24" t="s">
        <v>102</v>
      </c>
      <c r="DO7" s="24">
        <v>30.26</v>
      </c>
      <c r="DP7" s="24">
        <v>28.97</v>
      </c>
      <c r="DQ7" s="24">
        <v>20.14</v>
      </c>
      <c r="DR7" s="24">
        <v>23.17</v>
      </c>
      <c r="DS7" s="24">
        <v>26.28</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0.01</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18-168</cp:lastModifiedBy>
  <dcterms:created xsi:type="dcterms:W3CDTF">2023-01-12T23:47:31Z</dcterms:created>
  <dcterms:modified xsi:type="dcterms:W3CDTF">2023-01-24T00:01:25Z</dcterms:modified>
  <cp:category/>
</cp:coreProperties>
</file>