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angyou\上下水道局\02_庶務係\15_照会・通知\R4照会\10_公営企業に係る経営比較分析表（R3年度決算）の分析等について\【経営比較分析表】2021_172049_46_1718\"/>
    </mc:Choice>
  </mc:AlternateContent>
  <xr:revisionPtr revIDLastSave="0" documentId="13_ncr:1_{F5F637DA-D67F-4D7A-966E-5337DAF353F0}" xr6:coauthVersionLast="47" xr6:coauthVersionMax="47" xr10:uidLastSave="{00000000-0000-0000-0000-000000000000}"/>
  <workbookProtection workbookAlgorithmName="SHA-512" workbookHashValue="Hj/4ZA2rP9iUEY52pgcVVPSqtdXu9KqtDa6Hr8UBUpAPfjORa+V66V447SM7WuPSqD4Iv3w6stmtlc+UvejHLA==" workbookSaltValue="v8YmHZTBQTOlW3Jfb9tFZg==" workbookSpinCount="100000" lockStructure="1"/>
  <bookViews>
    <workbookView xWindow="0" yWindow="0" windowWidth="2880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L10" i="4"/>
  <c r="AD10" i="4"/>
  <c r="W10" i="4"/>
  <c r="AD8" i="4"/>
  <c r="I8" i="4"/>
  <c r="B8" i="4"/>
  <c r="B6" i="4"/>
</calcChain>
</file>

<file path=xl/sharedStrings.xml><?xml version="1.0" encoding="utf-8"?>
<sst xmlns="http://schemas.openxmlformats.org/spreadsheetml/2006/main" count="271" uniqueCount="117">
  <si>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</si>
  <si>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</si>
  <si>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</si>
  <si>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</si>
  <si>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</si>
  <si>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</si>
  <si>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</si>
  <si>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</si>
  <si>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</si>
  <si>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</si>
  <si>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</si>
  <si>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</si>
  <si>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</si>
  <si>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</si>
  <si>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</si>
  <si>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</si>
  <si>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</si>
  <si>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</si>
  <si>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</si>
  <si>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</si>
  <si>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</si>
  <si>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</si>
  <si>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</si>
  <si>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</si>
  <si>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</si>
  <si>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</si>
  <si>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</si>
  <si>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</si>
  <si>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</si>
  <si>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</si>
  <si>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</si>
  <si>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</si>
  <si>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</si>
  <si>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</si>
  <si>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</si>
  <si>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</si>
  <si>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</si>
  <si>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</si>
  <si>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</si>
  <si>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</si>
  <si>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</si>
  <si>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</si>
  <si>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</si>
  <si>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</si>
  <si>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</si>
  <si>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</si>
  <si>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</si>
  <si>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</si>
  <si>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</si>
  <si>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</si>
  <si>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</si>
  <si>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</si>
  <si>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</si>
  <si>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</si>
  <si>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</si>
  <si>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</si>
  <si>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</si>
  <si>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</si>
  <si>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</si>
  <si>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</si>
  <si>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</si>
  <si>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</si>
  <si>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</si>
  <si>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</si>
  <si>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</si>
  <si>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</si>
  <si>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</si>
  <si>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</si>
  <si>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</si>
  <si>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</si>
  <si>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</si>
  <si>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</si>
  <si>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</si>
  <si>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</si>
  <si>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</si>
  <si>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</si>
  <si>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</si>
  <si>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</si>
  <si>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</si>
  <si>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</si>
  <si>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</si>
  <si>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</si>
  <si>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</si>
  <si>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</si>
  <si>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</si>
  <si>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</si>
  <si>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</si>
  <si>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</si>
  <si>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</si>
  <si>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</si>
  <si>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</si>
  <si>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</si>
  <si>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</si>
  <si>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</si>
  <si>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</si>
  <si>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</si>
  <si>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</si>
  <si>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</si>
  <si>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</si>
  <si>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</si>
  <si>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</si>
  <si>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</si>
  <si>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</si>
  <si>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</si>
  <si>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</si>
  <si>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</si>
  <si>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</si>
  <si>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</si>
  <si>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</si>
  <si>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</si>
  <si>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</si>
  <si>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</si>
  <si>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</si>
  <si>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</si>
  <si>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浄化槽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今後は、修繕費など維持管理費の増加や老朽化による浄化槽更新費用が見込まれるなど、使用料の適正化による経営基盤の強化が急務となっている。
　このことから、令和4年度中に経営戦略を改定し、現在の経営状況及び将来推計を詳細に分析するとともに、令和5年度中には使用料の適正化に向けた検討(経営審議会の開催)を実施し、持続可能な事業運営に努めたい。</t>
    <rPh sb="1" eb="3">
      <t>ホンシ</t>
    </rPh>
    <rPh sb="3" eb="6">
      <t>ジョウカソウ</t>
    </rPh>
    <rPh sb="6" eb="8">
      <t>ジギョウ</t>
    </rPh>
    <rPh sb="103" eb="105">
      <t>ジョウキョウ</t>
    </rPh>
    <rPh sb="114" eb="116">
      <t>コンゴ</t>
    </rPh>
    <rPh sb="118" eb="121">
      <t>シュウゼンヒ</t>
    </rPh>
    <rPh sb="138" eb="141">
      <t>ジョウカソウ</t>
    </rPh>
    <rPh sb="154" eb="157">
      <t>シヨウリョウ</t>
    </rPh>
    <rPh sb="158" eb="161">
      <t>テキセイカ</t>
    </rPh>
    <rPh sb="164" eb="168">
      <t>ケイエイキバン</t>
    </rPh>
    <rPh sb="169" eb="171">
      <t>キョウカ</t>
    </rPh>
    <rPh sb="172" eb="174">
      <t>キュウム</t>
    </rPh>
    <rPh sb="206" eb="208">
      <t>ゲンザイ</t>
    </rPh>
    <rPh sb="209" eb="211">
      <t>ケイエイ</t>
    </rPh>
    <rPh sb="211" eb="213">
      <t>ジョウキョウ</t>
    </rPh>
    <rPh sb="213" eb="214">
      <t>オヨ</t>
    </rPh>
    <rPh sb="215" eb="217">
      <t>ショウライ</t>
    </rPh>
    <rPh sb="217" eb="219">
      <t>スイケイ</t>
    </rPh>
    <rPh sb="254" eb="256">
      <t>ケイエイ</t>
    </rPh>
    <rPh sb="256" eb="259">
      <t>シンギカイ</t>
    </rPh>
    <rPh sb="260" eb="262">
      <t>カイサイ</t>
    </rPh>
    <rPh sb="273" eb="275">
      <t>ジギョウ</t>
    </rPh>
    <rPh sb="275" eb="277">
      <t>ウンエイ</t>
    </rPh>
    <phoneticPr fontId="4"/>
  </si>
  <si>
    <t>　①経常収支比率は、100%を上回っているものの、一般会計から基準外の繰入れを行っている状況であり、また②累積欠損金比率も類似団体を大きく上回っているなど、非常に厳しい経営状況である。
　さらに、③流動比率は100%を大きく下回っており、1年以内で現金化できる資産で1年以内に支払わなければならない負債を賄えておらず、常に現金不足が課題となっている。
　令和3年度決算から分流式下水道等に要する経費の算定を見直したことにより、⑤経費回収率が大きく改善し、⑥汚水処理原価も大きく減少したが、修繕費など維持管理費の増加などにより、今後はこれらの数値も悪化していくことが見込まれる。</t>
    <rPh sb="25" eb="29">
      <t>イッパンカイケイ</t>
    </rPh>
    <rPh sb="31" eb="34">
      <t>キジュンガイ</t>
    </rPh>
    <rPh sb="35" eb="36">
      <t>ク</t>
    </rPh>
    <rPh sb="36" eb="37">
      <t>イ</t>
    </rPh>
    <rPh sb="39" eb="40">
      <t>オコナ</t>
    </rPh>
    <rPh sb="44" eb="46">
      <t>ジョウキョウ</t>
    </rPh>
    <rPh sb="55" eb="57">
      <t>ケッソン</t>
    </rPh>
    <rPh sb="57" eb="58">
      <t>キン</t>
    </rPh>
    <rPh sb="58" eb="60">
      <t>ヒリツ</t>
    </rPh>
    <rPh sb="61" eb="65">
      <t>ルイジダンタイ</t>
    </rPh>
    <rPh sb="66" eb="67">
      <t>オオ</t>
    </rPh>
    <rPh sb="69" eb="71">
      <t>ウワマワ</t>
    </rPh>
    <rPh sb="78" eb="80">
      <t>ヒジョウ</t>
    </rPh>
    <rPh sb="81" eb="82">
      <t>キビ</t>
    </rPh>
    <rPh sb="84" eb="86">
      <t>ケイエイ</t>
    </rPh>
    <rPh sb="86" eb="88">
      <t>ジョウキョウ</t>
    </rPh>
    <rPh sb="99" eb="103">
      <t>リュウドウヒリツ</t>
    </rPh>
    <rPh sb="109" eb="110">
      <t>オオ</t>
    </rPh>
    <rPh sb="112" eb="114">
      <t>シタマワ</t>
    </rPh>
    <rPh sb="120" eb="123">
      <t>ネンイナイ</t>
    </rPh>
    <rPh sb="124" eb="127">
      <t>ゲンキンカ</t>
    </rPh>
    <rPh sb="130" eb="132">
      <t>シサン</t>
    </rPh>
    <rPh sb="134" eb="137">
      <t>ネンイナイ</t>
    </rPh>
    <rPh sb="138" eb="140">
      <t>シハラ</t>
    </rPh>
    <rPh sb="149" eb="151">
      <t>フサイ</t>
    </rPh>
    <rPh sb="152" eb="153">
      <t>マカナ</t>
    </rPh>
    <rPh sb="159" eb="160">
      <t>ツネ</t>
    </rPh>
    <rPh sb="177" eb="179">
      <t>レイワ</t>
    </rPh>
    <rPh sb="180" eb="182">
      <t>ネンド</t>
    </rPh>
    <rPh sb="182" eb="184">
      <t>ケッサン</t>
    </rPh>
    <rPh sb="249" eb="254">
      <t>イジカンリヒ</t>
    </rPh>
    <rPh sb="255" eb="257">
      <t>ゾウカ</t>
    </rPh>
    <rPh sb="263" eb="265">
      <t>コンゴ</t>
    </rPh>
    <rPh sb="270" eb="272">
      <t>スウチ</t>
    </rPh>
    <rPh sb="273" eb="275">
      <t>アッカ</t>
    </rPh>
    <rPh sb="282" eb="284">
      <t>ミコ</t>
    </rPh>
    <phoneticPr fontId="4"/>
  </si>
  <si>
    <t xml:space="preserve">　供用開始から17年しか経過しておらず、浄化槽の法定耐用年数には達していないものの、近年はブロア交換など修繕費用が年々増加していることから、計画的な更新が必要であると考える。
　一方で、これら更新費用や維持管理費の増加を踏まえ、個人設置型浄化槽整備支援への切替え又は一部導入も検討していきたい。
</t>
    <rPh sb="1" eb="3">
      <t>キョウヨウ</t>
    </rPh>
    <rPh sb="20" eb="23">
      <t>ジョウカソウ</t>
    </rPh>
    <rPh sb="24" eb="26">
      <t>ホウテイ</t>
    </rPh>
    <rPh sb="26" eb="30">
      <t>タイヨウネンスウ</t>
    </rPh>
    <rPh sb="32" eb="33">
      <t>タッ</t>
    </rPh>
    <rPh sb="42" eb="44">
      <t>キンネン</t>
    </rPh>
    <rPh sb="48" eb="50">
      <t>コウカン</t>
    </rPh>
    <rPh sb="52" eb="54">
      <t>シュウゼン</t>
    </rPh>
    <rPh sb="54" eb="56">
      <t>ヒヨウ</t>
    </rPh>
    <rPh sb="57" eb="59">
      <t>ネンネン</t>
    </rPh>
    <rPh sb="59" eb="61">
      <t>ゾウカ</t>
    </rPh>
    <rPh sb="70" eb="72">
      <t>ケイカク</t>
    </rPh>
    <rPh sb="72" eb="73">
      <t>テキ</t>
    </rPh>
    <rPh sb="74" eb="76">
      <t>コウシン</t>
    </rPh>
    <rPh sb="77" eb="79">
      <t>ヒツヨウ</t>
    </rPh>
    <rPh sb="83" eb="84">
      <t>カンガ</t>
    </rPh>
    <rPh sb="89" eb="91">
      <t>イッポウ</t>
    </rPh>
    <rPh sb="96" eb="100">
      <t>コウシンヒヨウ</t>
    </rPh>
    <rPh sb="101" eb="106">
      <t>イジカンリヒ</t>
    </rPh>
    <rPh sb="107" eb="109">
      <t>ゾウカ</t>
    </rPh>
    <rPh sb="110" eb="111">
      <t>フ</t>
    </rPh>
    <rPh sb="114" eb="116">
      <t>コジン</t>
    </rPh>
    <rPh sb="116" eb="118">
      <t>セッチ</t>
    </rPh>
    <rPh sb="118" eb="119">
      <t>カタ</t>
    </rPh>
    <rPh sb="119" eb="122">
      <t>ジョウカソウ</t>
    </rPh>
    <rPh sb="122" eb="124">
      <t>セイビ</t>
    </rPh>
    <rPh sb="124" eb="126">
      <t>シエン</t>
    </rPh>
    <rPh sb="128" eb="129">
      <t>キ</t>
    </rPh>
    <rPh sb="129" eb="130">
      <t>カ</t>
    </rPh>
    <rPh sb="131" eb="132">
      <t>マタ</t>
    </rPh>
    <rPh sb="133" eb="135">
      <t>イチブ</t>
    </rPh>
    <rPh sb="135" eb="137">
      <t>ドウニュウ</t>
    </rPh>
    <rPh sb="138" eb="14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</si>
</sst>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0-4CC7-8F62-BC48D7AE98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20-4CC7-8F62-BC48D7AE98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50.97</c:v>
                </c:pt>
                <c:pt idx="2">
                  <c:v>52.56</c:v>
                </c:pt>
                <c:pt idx="3">
                  <c:v>53.13</c:v>
                </c:pt>
                <c:pt idx="4">
                  <c:v>51.15</c:v>
                </c:pt>
              </c:numCache>
            </c:numRef>
          </c:val>
          <c:extLst>
            <c:ext xmlns:c16="http://schemas.microsoft.com/office/drawing/2014/chart" uri="{C3380CC4-5D6E-409C-BE32-E72D297353CC}">
              <c16:uniqueId val="{00000000-DB41-4D06-A3D6-413A103A9C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54.93</c:v>
                </c:pt>
                <c:pt idx="2">
                  <c:v>59.64</c:v>
                </c:pt>
                <c:pt idx="3">
                  <c:v>58.19</c:v>
                </c:pt>
                <c:pt idx="4">
                  <c:v>56.52</c:v>
                </c:pt>
              </c:numCache>
            </c:numRef>
          </c:val>
          <c:smooth val="0"/>
          <c:extLst>
            <c:ext xmlns:c16="http://schemas.microsoft.com/office/drawing/2014/chart" uri="{C3380CC4-5D6E-409C-BE32-E72D297353CC}">
              <c16:uniqueId val="{00000001-DB41-4D06-A3D6-413A103A9C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D15-4951-BB2F-9D3C80F4D8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65.569999999999993</c:v>
                </c:pt>
                <c:pt idx="2">
                  <c:v>90.63</c:v>
                </c:pt>
                <c:pt idx="3">
                  <c:v>87.8</c:v>
                </c:pt>
                <c:pt idx="4">
                  <c:v>88.43</c:v>
                </c:pt>
              </c:numCache>
            </c:numRef>
          </c:val>
          <c:smooth val="0"/>
          <c:extLst>
            <c:ext xmlns:c16="http://schemas.microsoft.com/office/drawing/2014/chart" uri="{C3380CC4-5D6E-409C-BE32-E72D297353CC}">
              <c16:uniqueId val="{00000001-0D15-4951-BB2F-9D3C80F4D8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93.24</c:v>
                </c:pt>
                <c:pt idx="2">
                  <c:v>92.15</c:v>
                </c:pt>
                <c:pt idx="3">
                  <c:v>85.78</c:v>
                </c:pt>
                <c:pt idx="4">
                  <c:v>100.53</c:v>
                </c:pt>
              </c:numCache>
            </c:numRef>
          </c:val>
          <c:extLst>
            <c:ext xmlns:c16="http://schemas.microsoft.com/office/drawing/2014/chart" uri="{C3380CC4-5D6E-409C-BE32-E72D297353CC}">
              <c16:uniqueId val="{00000000-9066-4BC2-AA72-E656EFD1E0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90.02</c:v>
                </c:pt>
                <c:pt idx="2">
                  <c:v>96.05</c:v>
                </c:pt>
                <c:pt idx="3">
                  <c:v>99.03</c:v>
                </c:pt>
                <c:pt idx="4">
                  <c:v>100.41</c:v>
                </c:pt>
              </c:numCache>
            </c:numRef>
          </c:val>
          <c:smooth val="0"/>
          <c:extLst>
            <c:ext xmlns:c16="http://schemas.microsoft.com/office/drawing/2014/chart" uri="{C3380CC4-5D6E-409C-BE32-E72D297353CC}">
              <c16:uniqueId val="{00000001-9066-4BC2-AA72-E656EFD1E0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7.96</c:v>
                </c:pt>
                <c:pt idx="2">
                  <c:v>14.73</c:v>
                </c:pt>
                <c:pt idx="3">
                  <c:v>17.59</c:v>
                </c:pt>
                <c:pt idx="4">
                  <c:v>20.97</c:v>
                </c:pt>
              </c:numCache>
            </c:numRef>
          </c:val>
          <c:extLst>
            <c:ext xmlns:c16="http://schemas.microsoft.com/office/drawing/2014/chart" uri="{C3380CC4-5D6E-409C-BE32-E72D297353CC}">
              <c16:uniqueId val="{00000000-78E7-4EA8-92B1-392B8BC023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16.41</c:v>
                </c:pt>
                <c:pt idx="2">
                  <c:v>23.76</c:v>
                </c:pt>
                <c:pt idx="3">
                  <c:v>15.74</c:v>
                </c:pt>
                <c:pt idx="4">
                  <c:v>21.02</c:v>
                </c:pt>
              </c:numCache>
            </c:numRef>
          </c:val>
          <c:smooth val="0"/>
          <c:extLst>
            <c:ext xmlns:c16="http://schemas.microsoft.com/office/drawing/2014/chart" uri="{C3380CC4-5D6E-409C-BE32-E72D297353CC}">
              <c16:uniqueId val="{00000001-78E7-4EA8-92B1-392B8BC023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C-43EC-BA4B-CCB42883DF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AC-43EC-BA4B-CCB42883DF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785.46</c:v>
                </c:pt>
                <c:pt idx="2">
                  <c:v>775.52</c:v>
                </c:pt>
                <c:pt idx="3">
                  <c:v>784.46</c:v>
                </c:pt>
                <c:pt idx="4">
                  <c:v>759.63</c:v>
                </c:pt>
              </c:numCache>
            </c:numRef>
          </c:val>
          <c:extLst>
            <c:ext xmlns:c16="http://schemas.microsoft.com/office/drawing/2014/chart" uri="{C3380CC4-5D6E-409C-BE32-E72D297353CC}">
              <c16:uniqueId val="{00000000-042C-4753-A87C-54F11105F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221.28</c:v>
                </c:pt>
                <c:pt idx="2">
                  <c:v>123.82</c:v>
                </c:pt>
                <c:pt idx="3">
                  <c:v>74.239999999999995</c:v>
                </c:pt>
                <c:pt idx="4">
                  <c:v>83.92</c:v>
                </c:pt>
              </c:numCache>
            </c:numRef>
          </c:val>
          <c:smooth val="0"/>
          <c:extLst>
            <c:ext xmlns:c16="http://schemas.microsoft.com/office/drawing/2014/chart" uri="{C3380CC4-5D6E-409C-BE32-E72D297353CC}">
              <c16:uniqueId val="{00000001-042C-4753-A87C-54F11105F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18.79</c:v>
                </c:pt>
                <c:pt idx="2">
                  <c:v>47.94</c:v>
                </c:pt>
                <c:pt idx="3">
                  <c:v>46.49</c:v>
                </c:pt>
                <c:pt idx="4">
                  <c:v>30.47</c:v>
                </c:pt>
              </c:numCache>
            </c:numRef>
          </c:val>
          <c:extLst>
            <c:ext xmlns:c16="http://schemas.microsoft.com/office/drawing/2014/chart" uri="{C3380CC4-5D6E-409C-BE32-E72D297353CC}">
              <c16:uniqueId val="{00000000-67CC-4F6A-9B89-730E21CAE4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113.42</c:v>
                </c:pt>
                <c:pt idx="2">
                  <c:v>89.72</c:v>
                </c:pt>
                <c:pt idx="3">
                  <c:v>100.47</c:v>
                </c:pt>
                <c:pt idx="4">
                  <c:v>122.71</c:v>
                </c:pt>
              </c:numCache>
            </c:numRef>
          </c:val>
          <c:smooth val="0"/>
          <c:extLst>
            <c:ext xmlns:c16="http://schemas.microsoft.com/office/drawing/2014/chart" uri="{C3380CC4-5D6E-409C-BE32-E72D297353CC}">
              <c16:uniqueId val="{00000001-67CC-4F6A-9B89-730E21CAE4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960.58</c:v>
                </c:pt>
                <c:pt idx="2">
                  <c:v>807.19</c:v>
                </c:pt>
                <c:pt idx="3">
                  <c:v>1371.58</c:v>
                </c:pt>
                <c:pt idx="4">
                  <c:v>1535.7</c:v>
                </c:pt>
              </c:numCache>
            </c:numRef>
          </c:val>
          <c:extLst>
            <c:ext xmlns:c16="http://schemas.microsoft.com/office/drawing/2014/chart" uri="{C3380CC4-5D6E-409C-BE32-E72D297353CC}">
              <c16:uniqueId val="{00000000-431F-4A7E-A899-6A10A2D208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386.46</c:v>
                </c:pt>
                <c:pt idx="2">
                  <c:v>270.57</c:v>
                </c:pt>
                <c:pt idx="3">
                  <c:v>294.27</c:v>
                </c:pt>
                <c:pt idx="4">
                  <c:v>294.08999999999997</c:v>
                </c:pt>
              </c:numCache>
            </c:numRef>
          </c:val>
          <c:smooth val="0"/>
          <c:extLst>
            <c:ext xmlns:c16="http://schemas.microsoft.com/office/drawing/2014/chart" uri="{C3380CC4-5D6E-409C-BE32-E72D297353CC}">
              <c16:uniqueId val="{00000001-431F-4A7E-A899-6A10A2D208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55.64</c:v>
                </c:pt>
                <c:pt idx="2">
                  <c:v>54.48</c:v>
                </c:pt>
                <c:pt idx="3">
                  <c:v>50.07</c:v>
                </c:pt>
                <c:pt idx="4">
                  <c:v>67.239999999999995</c:v>
                </c:pt>
              </c:numCache>
            </c:numRef>
          </c:val>
          <c:extLst>
            <c:ext xmlns:c16="http://schemas.microsoft.com/office/drawing/2014/chart" uri="{C3380CC4-5D6E-409C-BE32-E72D297353CC}">
              <c16:uniqueId val="{00000000-61DE-493E-88FD-E463B3961D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55.85</c:v>
                </c:pt>
                <c:pt idx="2">
                  <c:v>62.5</c:v>
                </c:pt>
                <c:pt idx="3">
                  <c:v>60.59</c:v>
                </c:pt>
                <c:pt idx="4">
                  <c:v>60</c:v>
                </c:pt>
              </c:numCache>
            </c:numRef>
          </c:val>
          <c:smooth val="0"/>
          <c:extLst>
            <c:ext xmlns:c16="http://schemas.microsoft.com/office/drawing/2014/chart" uri="{C3380CC4-5D6E-409C-BE32-E72D297353CC}">
              <c16:uniqueId val="{00000001-61DE-493E-88FD-E463B3961D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288.01</c:v>
                </c:pt>
                <c:pt idx="2">
                  <c:v>287.94</c:v>
                </c:pt>
                <c:pt idx="3">
                  <c:v>311.45999999999998</c:v>
                </c:pt>
                <c:pt idx="4">
                  <c:v>241.08</c:v>
                </c:pt>
              </c:numCache>
            </c:numRef>
          </c:val>
          <c:extLst>
            <c:ext xmlns:c16="http://schemas.microsoft.com/office/drawing/2014/chart" uri="{C3380CC4-5D6E-409C-BE32-E72D297353CC}">
              <c16:uniqueId val="{00000000-4938-4CDA-A61C-A868F70DB7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4938-4CDA-A61C-A868F70DB7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輪島市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24904</v>
      </c>
      <c r="AM8" s="45"/>
      <c r="AN8" s="45"/>
      <c r="AO8" s="45"/>
      <c r="AP8" s="45"/>
      <c r="AQ8" s="45"/>
      <c r="AR8" s="45"/>
      <c r="AS8" s="45"/>
      <c r="AT8" s="46">
        <f>データ!T6</f>
        <v>426.32</v>
      </c>
      <c r="AU8" s="46"/>
      <c r="AV8" s="46"/>
      <c r="AW8" s="46"/>
      <c r="AX8" s="46"/>
      <c r="AY8" s="46"/>
      <c r="AZ8" s="46"/>
      <c r="BA8" s="46"/>
      <c r="BB8" s="46">
        <f>データ!U6</f>
        <v>58.42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0.19</v>
      </c>
      <c r="J10" s="46"/>
      <c r="K10" s="46"/>
      <c r="L10" s="46"/>
      <c r="M10" s="46"/>
      <c r="N10" s="46"/>
      <c r="O10" s="46"/>
      <c r="P10" s="46">
        <f>データ!P6</f>
        <v>6.62</v>
      </c>
      <c r="Q10" s="46"/>
      <c r="R10" s="46"/>
      <c r="S10" s="46"/>
      <c r="T10" s="46"/>
      <c r="U10" s="46"/>
      <c r="V10" s="46"/>
      <c r="W10" s="46">
        <f>データ!Q6</f>
        <v>100</v>
      </c>
      <c r="X10" s="46"/>
      <c r="Y10" s="46"/>
      <c r="Z10" s="46"/>
      <c r="AA10" s="46"/>
      <c r="AB10" s="46"/>
      <c r="AC10" s="46"/>
      <c r="AD10" s="45">
        <f>データ!R6</f>
        <v>3030</v>
      </c>
      <c r="AE10" s="45"/>
      <c r="AF10" s="45"/>
      <c r="AG10" s="45"/>
      <c r="AH10" s="45"/>
      <c r="AI10" s="45"/>
      <c r="AJ10" s="45"/>
      <c r="AK10" s="2"/>
      <c r="AL10" s="45">
        <f>データ!V6</f>
        <v>1617</v>
      </c>
      <c r="AM10" s="45"/>
      <c r="AN10" s="45"/>
      <c r="AO10" s="45"/>
      <c r="AP10" s="45"/>
      <c r="AQ10" s="45"/>
      <c r="AR10" s="45"/>
      <c r="AS10" s="45"/>
      <c r="AT10" s="46">
        <f>データ!W6</f>
        <v>16.8</v>
      </c>
      <c r="AU10" s="46"/>
      <c r="AV10" s="46"/>
      <c r="AW10" s="46"/>
      <c r="AX10" s="46"/>
      <c r="AY10" s="46"/>
      <c r="AZ10" s="46"/>
      <c r="BA10" s="46"/>
      <c r="BB10" s="46">
        <f>データ!X6</f>
        <v>96.25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vgom5Mft1yCJwO9bhaXA3fZ6U0DZpMrpWNWrlZVVda+avUvQ7EqCyZmRJT8UTKru9/qPPDZtkif5KJEYv1r1Gg==" saltValue="tULM3AphsoWjsKjeZv7c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172049</v>
      </c>
      <c r="D6" s="19">
        <f t="shared" si="3"/>
        <v>46</v>
      </c>
      <c r="E6" s="19">
        <f t="shared" si="3"/>
        <v>18</v>
      </c>
      <c r="F6" s="19">
        <f t="shared" si="3"/>
        <v>0</v>
      </c>
      <c r="G6" s="19">
        <f t="shared" si="3"/>
        <v>0</v>
      </c>
      <c r="H6" s="19" t="str">
        <f t="shared" si="3"/>
        <v>石川県　輪島市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0.19</v>
      </c>
      <c r="P6" s="20">
        <f t="shared" si="3"/>
        <v>6.62</v>
      </c>
      <c r="Q6" s="20">
        <f t="shared" si="3"/>
        <v>100</v>
      </c>
      <c r="R6" s="20">
        <f t="shared" si="3"/>
        <v>3030</v>
      </c>
      <c r="S6" s="20">
        <f t="shared" si="3"/>
        <v>24904</v>
      </c>
      <c r="T6" s="20">
        <f t="shared" si="3"/>
        <v>426.32</v>
      </c>
      <c r="U6" s="20">
        <f t="shared" si="3"/>
        <v>58.42</v>
      </c>
      <c r="V6" s="20">
        <f t="shared" si="3"/>
        <v>1617</v>
      </c>
      <c r="W6" s="20">
        <f t="shared" si="3"/>
        <v>16.8</v>
      </c>
      <c r="X6" s="20">
        <f t="shared" si="3"/>
        <v>96.25</v>
      </c>
      <c r="Y6" s="21" t="str">
        <f>IF(Y7="",NA(),Y7)</f>
        <v>-</v>
      </c>
      <c r="Z6" s="21">
        <f t="shared" ref="Z6:AH6" si="4">IF(Z7="",NA(),Z7)</f>
        <v>93.24</v>
      </c>
      <c r="AA6" s="21">
        <f t="shared" si="4"/>
        <v>92.15</v>
      </c>
      <c r="AB6" s="21">
        <f t="shared" si="4"/>
        <v>85.78</v>
      </c>
      <c r="AC6" s="21">
        <f t="shared" si="4"/>
        <v>100.53</v>
      </c>
      <c r="AD6" s="21" t="str">
        <f t="shared" si="4"/>
        <v>-</v>
      </c>
      <c r="AE6" s="21">
        <f t="shared" si="4"/>
        <v>90.02</v>
      </c>
      <c r="AF6" s="21">
        <f t="shared" si="4"/>
        <v>96.05</v>
      </c>
      <c r="AG6" s="21">
        <f t="shared" si="4"/>
        <v>99.03</v>
      </c>
      <c r="AH6" s="21">
        <f t="shared" si="4"/>
        <v>100.41</v>
      </c>
      <c r="AI6" s="20" t="str">
        <f>IF(AI7="","",IF(AI7="-","【-】","【"&amp;SUBSTITUTE(TEXT(AI7,"#,##0.00"),"-","△")&amp;"】"))</f>
        <v>【98.81】</v>
      </c>
      <c r="AJ6" s="21" t="str">
        <f>IF(AJ7="",NA(),AJ7)</f>
        <v>-</v>
      </c>
      <c r="AK6" s="21">
        <f t="shared" ref="AK6:AS6" si="5">IF(AK7="",NA(),AK7)</f>
        <v>785.46</v>
      </c>
      <c r="AL6" s="21">
        <f t="shared" si="5"/>
        <v>775.52</v>
      </c>
      <c r="AM6" s="21">
        <f t="shared" si="5"/>
        <v>784.46</v>
      </c>
      <c r="AN6" s="21">
        <f t="shared" si="5"/>
        <v>759.63</v>
      </c>
      <c r="AO6" s="21" t="str">
        <f t="shared" si="5"/>
        <v>-</v>
      </c>
      <c r="AP6" s="21">
        <f t="shared" si="5"/>
        <v>221.28</v>
      </c>
      <c r="AQ6" s="21">
        <f t="shared" si="5"/>
        <v>123.82</v>
      </c>
      <c r="AR6" s="21">
        <f t="shared" si="5"/>
        <v>74.239999999999995</v>
      </c>
      <c r="AS6" s="21">
        <f t="shared" si="5"/>
        <v>83.92</v>
      </c>
      <c r="AT6" s="20" t="str">
        <f>IF(AT7="","",IF(AT7="-","【-】","【"&amp;SUBSTITUTE(TEXT(AT7,"#,##0.00"),"-","△")&amp;"】"))</f>
        <v>【102.81】</v>
      </c>
      <c r="AU6" s="21" t="str">
        <f>IF(AU7="",NA(),AU7)</f>
        <v>-</v>
      </c>
      <c r="AV6" s="21">
        <f t="shared" ref="AV6:BD6" si="6">IF(AV7="",NA(),AV7)</f>
        <v>18.79</v>
      </c>
      <c r="AW6" s="21">
        <f t="shared" si="6"/>
        <v>47.94</v>
      </c>
      <c r="AX6" s="21">
        <f t="shared" si="6"/>
        <v>46.49</v>
      </c>
      <c r="AY6" s="21">
        <f t="shared" si="6"/>
        <v>30.47</v>
      </c>
      <c r="AZ6" s="21" t="str">
        <f t="shared" si="6"/>
        <v>-</v>
      </c>
      <c r="BA6" s="21">
        <f t="shared" si="6"/>
        <v>113.42</v>
      </c>
      <c r="BB6" s="21">
        <f t="shared" si="6"/>
        <v>89.72</v>
      </c>
      <c r="BC6" s="21">
        <f t="shared" si="6"/>
        <v>100.47</v>
      </c>
      <c r="BD6" s="21">
        <f t="shared" si="6"/>
        <v>122.71</v>
      </c>
      <c r="BE6" s="20" t="str">
        <f>IF(BE7="","",IF(BE7="-","【-】","【"&amp;SUBSTITUTE(TEXT(BE7,"#,##0.00"),"-","△")&amp;"】"))</f>
        <v>【112.20】</v>
      </c>
      <c r="BF6" s="21" t="str">
        <f>IF(BF7="",NA(),BF7)</f>
        <v>-</v>
      </c>
      <c r="BG6" s="21">
        <f t="shared" ref="BG6:BO6" si="7">IF(BG7="",NA(),BG7)</f>
        <v>960.58</v>
      </c>
      <c r="BH6" s="21">
        <f t="shared" si="7"/>
        <v>807.19</v>
      </c>
      <c r="BI6" s="21">
        <f t="shared" si="7"/>
        <v>1371.58</v>
      </c>
      <c r="BJ6" s="21">
        <f t="shared" si="7"/>
        <v>1535.7</v>
      </c>
      <c r="BK6" s="21" t="str">
        <f t="shared" si="7"/>
        <v>-</v>
      </c>
      <c r="BL6" s="21">
        <f t="shared" si="7"/>
        <v>386.46</v>
      </c>
      <c r="BM6" s="21">
        <f t="shared" si="7"/>
        <v>270.57</v>
      </c>
      <c r="BN6" s="21">
        <f t="shared" si="7"/>
        <v>294.27</v>
      </c>
      <c r="BO6" s="21">
        <f t="shared" si="7"/>
        <v>294.08999999999997</v>
      </c>
      <c r="BP6" s="20" t="str">
        <f>IF(BP7="","",IF(BP7="-","【-】","【"&amp;SUBSTITUTE(TEXT(BP7,"#,##0.00"),"-","△")&amp;"】"))</f>
        <v>【310.14】</v>
      </c>
      <c r="BQ6" s="21" t="str">
        <f>IF(BQ7="",NA(),BQ7)</f>
        <v>-</v>
      </c>
      <c r="BR6" s="21">
        <f t="shared" ref="BR6:BZ6" si="8">IF(BR7="",NA(),BR7)</f>
        <v>55.64</v>
      </c>
      <c r="BS6" s="21">
        <f t="shared" si="8"/>
        <v>54.48</v>
      </c>
      <c r="BT6" s="21">
        <f t="shared" si="8"/>
        <v>50.07</v>
      </c>
      <c r="BU6" s="21">
        <f t="shared" si="8"/>
        <v>67.239999999999995</v>
      </c>
      <c r="BV6" s="21" t="str">
        <f t="shared" si="8"/>
        <v>-</v>
      </c>
      <c r="BW6" s="21">
        <f t="shared" si="8"/>
        <v>55.85</v>
      </c>
      <c r="BX6" s="21">
        <f t="shared" si="8"/>
        <v>62.5</v>
      </c>
      <c r="BY6" s="21">
        <f t="shared" si="8"/>
        <v>60.59</v>
      </c>
      <c r="BZ6" s="21">
        <f t="shared" si="8"/>
        <v>60</v>
      </c>
      <c r="CA6" s="20" t="str">
        <f>IF(CA7="","",IF(CA7="-","【-】","【"&amp;SUBSTITUTE(TEXT(CA7,"#,##0.00"),"-","△")&amp;"】"))</f>
        <v>【57.71】</v>
      </c>
      <c r="CB6" s="21" t="str">
        <f>IF(CB7="",NA(),CB7)</f>
        <v>-</v>
      </c>
      <c r="CC6" s="21">
        <f t="shared" ref="CC6:CK6" si="9">IF(CC7="",NA(),CC7)</f>
        <v>288.01</v>
      </c>
      <c r="CD6" s="21">
        <f t="shared" si="9"/>
        <v>287.94</v>
      </c>
      <c r="CE6" s="21">
        <f t="shared" si="9"/>
        <v>311.45999999999998</v>
      </c>
      <c r="CF6" s="21">
        <f t="shared" si="9"/>
        <v>241.08</v>
      </c>
      <c r="CG6" s="21" t="str">
        <f t="shared" si="9"/>
        <v>-</v>
      </c>
      <c r="CH6" s="21">
        <f t="shared" si="9"/>
        <v>287.91000000000003</v>
      </c>
      <c r="CI6" s="21">
        <f t="shared" si="9"/>
        <v>269.33</v>
      </c>
      <c r="CJ6" s="21">
        <f t="shared" si="9"/>
        <v>280.23</v>
      </c>
      <c r="CK6" s="21">
        <f t="shared" si="9"/>
        <v>282.70999999999998</v>
      </c>
      <c r="CL6" s="20" t="str">
        <f>IF(CL7="","",IF(CL7="-","【-】","【"&amp;SUBSTITUTE(TEXT(CL7,"#,##0.00"),"-","△")&amp;"】"))</f>
        <v>【286.17】</v>
      </c>
      <c r="CM6" s="21" t="str">
        <f>IF(CM7="",NA(),CM7)</f>
        <v>-</v>
      </c>
      <c r="CN6" s="21">
        <f t="shared" ref="CN6:CV6" si="10">IF(CN7="",NA(),CN7)</f>
        <v>50.97</v>
      </c>
      <c r="CO6" s="21">
        <f t="shared" si="10"/>
        <v>52.56</v>
      </c>
      <c r="CP6" s="21">
        <f t="shared" si="10"/>
        <v>53.13</v>
      </c>
      <c r="CQ6" s="21">
        <f t="shared" si="10"/>
        <v>51.15</v>
      </c>
      <c r="CR6" s="21" t="str">
        <f t="shared" si="10"/>
        <v>-</v>
      </c>
      <c r="CS6" s="21">
        <f t="shared" si="10"/>
        <v>54.93</v>
      </c>
      <c r="CT6" s="21">
        <f t="shared" si="10"/>
        <v>59.64</v>
      </c>
      <c r="CU6" s="21">
        <f t="shared" si="10"/>
        <v>58.19</v>
      </c>
      <c r="CV6" s="21">
        <f t="shared" si="10"/>
        <v>56.52</v>
      </c>
      <c r="CW6" s="20" t="str">
        <f>IF(CW7="","",IF(CW7="-","【-】","【"&amp;SUBSTITUTE(TEXT(CW7,"#,##0.00"),"-","△")&amp;"】"))</f>
        <v>【56.80】</v>
      </c>
      <c r="CX6" s="21" t="str">
        <f>IF(CX7="",NA(),CX7)</f>
        <v>-</v>
      </c>
      <c r="CY6" s="21">
        <f t="shared" ref="CY6:DG6" si="11">IF(CY7="",NA(),CY7)</f>
        <v>100</v>
      </c>
      <c r="CZ6" s="21">
        <f t="shared" si="11"/>
        <v>100</v>
      </c>
      <c r="DA6" s="21">
        <f t="shared" si="11"/>
        <v>100</v>
      </c>
      <c r="DB6" s="21">
        <f t="shared" si="11"/>
        <v>100</v>
      </c>
      <c r="DC6" s="21" t="str">
        <f t="shared" si="11"/>
        <v>-</v>
      </c>
      <c r="DD6" s="21">
        <f t="shared" si="11"/>
        <v>65.569999999999993</v>
      </c>
      <c r="DE6" s="21">
        <f t="shared" si="11"/>
        <v>90.63</v>
      </c>
      <c r="DF6" s="21">
        <f t="shared" si="11"/>
        <v>87.8</v>
      </c>
      <c r="DG6" s="21">
        <f t="shared" si="11"/>
        <v>88.43</v>
      </c>
      <c r="DH6" s="20" t="str">
        <f>IF(DH7="","",IF(DH7="-","【-】","【"&amp;SUBSTITUTE(TEXT(DH7,"#,##0.00"),"-","△")&amp;"】"))</f>
        <v>【83.38】</v>
      </c>
      <c r="DI6" s="21" t="str">
        <f>IF(DI7="",NA(),DI7)</f>
        <v>-</v>
      </c>
      <c r="DJ6" s="21">
        <f t="shared" ref="DJ6:DR6" si="12">IF(DJ7="",NA(),DJ7)</f>
        <v>7.96</v>
      </c>
      <c r="DK6" s="21">
        <f t="shared" si="12"/>
        <v>14.73</v>
      </c>
      <c r="DL6" s="21">
        <f t="shared" si="12"/>
        <v>17.59</v>
      </c>
      <c r="DM6" s="21">
        <f t="shared" si="12"/>
        <v>20.97</v>
      </c>
      <c r="DN6" s="21" t="str">
        <f t="shared" si="12"/>
        <v>-</v>
      </c>
      <c r="DO6" s="21">
        <f t="shared" si="12"/>
        <v>16.41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172049</v>
      </c>
      <c r="D7" s="23">
        <v>46</v>
      </c>
      <c r="E7" s="23">
        <v>18</v>
      </c>
      <c r="F7" s="23">
        <v>0</v>
      </c>
      <c r="G7" s="23">
        <v>0</v>
      </c>
      <c r="H7" s="23" t="s">
        <v>96</v>
      </c>
      <c r="I7" s="23" t="s">
        <v>97</v>
      </c>
      <c r="J7" s="23" t="s">
        <v>98</v>
      </c>
      <c r="K7" s="23" t="s">
        <v>99</v>
      </c>
      <c r="L7" s="23" t="s">
        <v>100</v>
      </c>
      <c r="M7" s="23" t="s">
        <v>101</v>
      </c>
      <c r="N7" s="24" t="s">
        <v>102</v>
      </c>
      <c r="O7" s="24">
        <v>0.19</v>
      </c>
      <c r="P7" s="24">
        <v>6.62</v>
      </c>
      <c r="Q7" s="24">
        <v>100</v>
      </c>
      <c r="R7" s="24">
        <v>3030</v>
      </c>
      <c r="S7" s="24">
        <v>24904</v>
      </c>
      <c r="T7" s="24">
        <v>426.32</v>
      </c>
      <c r="U7" s="24">
        <v>58.42</v>
      </c>
      <c r="V7" s="24">
        <v>1617</v>
      </c>
      <c r="W7" s="24">
        <v>16.8</v>
      </c>
      <c r="X7" s="24">
        <v>96.25</v>
      </c>
      <c r="Y7" s="24" t="s">
        <v>102</v>
      </c>
      <c r="Z7" s="24">
        <v>93.24</v>
      </c>
      <c r="AA7" s="24">
        <v>92.15</v>
      </c>
      <c r="AB7" s="24">
        <v>85.78</v>
      </c>
      <c r="AC7" s="24">
        <v>100.53</v>
      </c>
      <c r="AD7" s="24" t="s">
        <v>102</v>
      </c>
      <c r="AE7" s="24">
        <v>90.02</v>
      </c>
      <c r="AF7" s="24">
        <v>96.05</v>
      </c>
      <c r="AG7" s="24">
        <v>99.03</v>
      </c>
      <c r="AH7" s="24">
        <v>100.41</v>
      </c>
      <c r="AI7" s="24">
        <v>98.81</v>
      </c>
      <c r="AJ7" s="24" t="s">
        <v>102</v>
      </c>
      <c r="AK7" s="24">
        <v>785.46</v>
      </c>
      <c r="AL7" s="24">
        <v>775.52</v>
      </c>
      <c r="AM7" s="24">
        <v>784.46</v>
      </c>
      <c r="AN7" s="24">
        <v>759.63</v>
      </c>
      <c r="AO7" s="24" t="s">
        <v>102</v>
      </c>
      <c r="AP7" s="24">
        <v>221.28</v>
      </c>
      <c r="AQ7" s="24">
        <v>123.82</v>
      </c>
      <c r="AR7" s="24">
        <v>74.239999999999995</v>
      </c>
      <c r="AS7" s="24">
        <v>83.92</v>
      </c>
      <c r="AT7" s="24">
        <v>102.81</v>
      </c>
      <c r="AU7" s="24" t="s">
        <v>102</v>
      </c>
      <c r="AV7" s="24">
        <v>18.79</v>
      </c>
      <c r="AW7" s="24">
        <v>47.94</v>
      </c>
      <c r="AX7" s="24">
        <v>46.49</v>
      </c>
      <c r="AY7" s="24">
        <v>30.47</v>
      </c>
      <c r="AZ7" s="24" t="s">
        <v>102</v>
      </c>
      <c r="BA7" s="24">
        <v>113.42</v>
      </c>
      <c r="BB7" s="24">
        <v>89.72</v>
      </c>
      <c r="BC7" s="24">
        <v>100.47</v>
      </c>
      <c r="BD7" s="24">
        <v>122.71</v>
      </c>
      <c r="BE7" s="24">
        <v>112.2</v>
      </c>
      <c r="BF7" s="24" t="s">
        <v>102</v>
      </c>
      <c r="BG7" s="24">
        <v>960.58</v>
      </c>
      <c r="BH7" s="24">
        <v>807.19</v>
      </c>
      <c r="BI7" s="24">
        <v>1371.58</v>
      </c>
      <c r="BJ7" s="24">
        <v>1535.7</v>
      </c>
      <c r="BK7" s="24" t="s">
        <v>102</v>
      </c>
      <c r="BL7" s="24">
        <v>386.46</v>
      </c>
      <c r="BM7" s="24">
        <v>270.57</v>
      </c>
      <c r="BN7" s="24">
        <v>294.27</v>
      </c>
      <c r="BO7" s="24">
        <v>294.08999999999997</v>
      </c>
      <c r="BP7" s="24">
        <v>310.14</v>
      </c>
      <c r="BQ7" s="24" t="s">
        <v>102</v>
      </c>
      <c r="BR7" s="24">
        <v>55.64</v>
      </c>
      <c r="BS7" s="24">
        <v>54.48</v>
      </c>
      <c r="BT7" s="24">
        <v>50.07</v>
      </c>
      <c r="BU7" s="24">
        <v>67.239999999999995</v>
      </c>
      <c r="BV7" s="24" t="s">
        <v>102</v>
      </c>
      <c r="BW7" s="24">
        <v>55.85</v>
      </c>
      <c r="BX7" s="24">
        <v>62.5</v>
      </c>
      <c r="BY7" s="24">
        <v>60.59</v>
      </c>
      <c r="BZ7" s="24">
        <v>60</v>
      </c>
      <c r="CA7" s="24">
        <v>57.71</v>
      </c>
      <c r="CB7" s="24" t="s">
        <v>102</v>
      </c>
      <c r="CC7" s="24">
        <v>288.01</v>
      </c>
      <c r="CD7" s="24">
        <v>287.94</v>
      </c>
      <c r="CE7" s="24">
        <v>311.45999999999998</v>
      </c>
      <c r="CF7" s="24">
        <v>241.08</v>
      </c>
      <c r="CG7" s="24" t="s">
        <v>102</v>
      </c>
      <c r="CH7" s="24">
        <v>287.91000000000003</v>
      </c>
      <c r="CI7" s="24">
        <v>269.33</v>
      </c>
      <c r="CJ7" s="24">
        <v>280.23</v>
      </c>
      <c r="CK7" s="24">
        <v>282.70999999999998</v>
      </c>
      <c r="CL7" s="24">
        <v>286.17</v>
      </c>
      <c r="CM7" s="24" t="s">
        <v>102</v>
      </c>
      <c r="CN7" s="24">
        <v>50.97</v>
      </c>
      <c r="CO7" s="24">
        <v>52.56</v>
      </c>
      <c r="CP7" s="24">
        <v>53.13</v>
      </c>
      <c r="CQ7" s="24">
        <v>51.15</v>
      </c>
      <c r="CR7" s="24" t="s">
        <v>102</v>
      </c>
      <c r="CS7" s="24">
        <v>54.93</v>
      </c>
      <c r="CT7" s="24">
        <v>59.64</v>
      </c>
      <c r="CU7" s="24">
        <v>58.19</v>
      </c>
      <c r="CV7" s="24">
        <v>56.52</v>
      </c>
      <c r="CW7" s="24">
        <v>56.8</v>
      </c>
      <c r="CX7" s="24" t="s">
        <v>102</v>
      </c>
      <c r="CY7" s="24">
        <v>100</v>
      </c>
      <c r="CZ7" s="24">
        <v>100</v>
      </c>
      <c r="DA7" s="24">
        <v>100</v>
      </c>
      <c r="DB7" s="24">
        <v>100</v>
      </c>
      <c r="DC7" s="24" t="s">
        <v>102</v>
      </c>
      <c r="DD7" s="24">
        <v>65.569999999999993</v>
      </c>
      <c r="DE7" s="24">
        <v>90.63</v>
      </c>
      <c r="DF7" s="24">
        <v>87.8</v>
      </c>
      <c r="DG7" s="24">
        <v>88.43</v>
      </c>
      <c r="DH7" s="24">
        <v>83.38</v>
      </c>
      <c r="DI7" s="24" t="s">
        <v>102</v>
      </c>
      <c r="DJ7" s="24">
        <v>7.96</v>
      </c>
      <c r="DK7" s="24">
        <v>14.73</v>
      </c>
      <c r="DL7" s="24">
        <v>17.59</v>
      </c>
      <c r="DM7" s="24">
        <v>20.97</v>
      </c>
      <c r="DN7" s="24" t="s">
        <v>102</v>
      </c>
      <c r="DO7" s="24">
        <v>16.41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18-168</cp:lastModifiedBy>
  <dcterms:created xsi:type="dcterms:W3CDTF">2023-01-12T23:49:31Z</dcterms:created>
  <dcterms:modified xsi:type="dcterms:W3CDTF">2023-01-24T00:03:05Z</dcterms:modified>
  <cp:category/>
</cp:coreProperties>
</file>